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Trabalho\Relatório Finalizado\"/>
    </mc:Choice>
  </mc:AlternateContent>
  <xr:revisionPtr revIDLastSave="0" documentId="13_ncr:1_{0F215075-634B-4C47-888C-001F46A63E57}" xr6:coauthVersionLast="45" xr6:coauthVersionMax="45" xr10:uidLastSave="{00000000-0000-0000-0000-000000000000}"/>
  <bookViews>
    <workbookView xWindow="-120" yWindow="-120" windowWidth="29040" windowHeight="15840" xr2:uid="{45BC5E2D-60BC-4B50-9C67-EBF7A3F9B15B}"/>
  </bookViews>
  <sheets>
    <sheet name="Planilha1" sheetId="1" r:id="rId1"/>
  </sheets>
  <definedNames>
    <definedName name="_xlnm.Print_Titles" localSheetId="0">Planilha1!$4:$4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1" l="1"/>
  <c r="K64" i="1" s="1"/>
  <c r="I63" i="1"/>
  <c r="I61" i="1"/>
  <c r="L61" i="1" s="1"/>
  <c r="I59" i="1"/>
  <c r="J59" i="1" s="1"/>
  <c r="I58" i="1"/>
  <c r="L58" i="1" s="1"/>
  <c r="I57" i="1"/>
  <c r="L57" i="1" s="1"/>
  <c r="I55" i="1"/>
  <c r="J55" i="1" s="1"/>
  <c r="I54" i="1"/>
  <c r="I53" i="1"/>
  <c r="L53" i="1" s="1"/>
  <c r="I51" i="1"/>
  <c r="I50" i="1"/>
  <c r="L50" i="1" s="1"/>
  <c r="I49" i="1"/>
  <c r="L48" i="1"/>
  <c r="K48" i="1"/>
  <c r="L47" i="1"/>
  <c r="K47" i="1"/>
  <c r="L46" i="1"/>
  <c r="K46" i="1"/>
  <c r="I45" i="1"/>
  <c r="L45" i="1" s="1"/>
  <c r="I43" i="1"/>
  <c r="J43" i="1" s="1"/>
  <c r="I42" i="1"/>
  <c r="L42" i="1" s="1"/>
  <c r="I41" i="1"/>
  <c r="K41" i="1" s="1"/>
  <c r="I40" i="1"/>
  <c r="J40" i="1" s="1"/>
  <c r="I39" i="1"/>
  <c r="J39" i="1" s="1"/>
  <c r="I38" i="1"/>
  <c r="J38" i="1" s="1"/>
  <c r="I37" i="1"/>
  <c r="K37" i="1" s="1"/>
  <c r="I36" i="1"/>
  <c r="J36" i="1" s="1"/>
  <c r="I35" i="1"/>
  <c r="J35" i="1" s="1"/>
  <c r="I34" i="1"/>
  <c r="J34" i="1" s="1"/>
  <c r="I33" i="1"/>
  <c r="J33" i="1" s="1"/>
  <c r="I32" i="1"/>
  <c r="K32" i="1" s="1"/>
  <c r="I31" i="1"/>
  <c r="L31" i="1" s="1"/>
  <c r="I30" i="1"/>
  <c r="K30" i="1" s="1"/>
  <c r="I28" i="1"/>
  <c r="J28" i="1" s="1"/>
  <c r="I27" i="1"/>
  <c r="J27" i="1" s="1"/>
  <c r="I26" i="1"/>
  <c r="K26" i="1" s="1"/>
  <c r="I25" i="1"/>
  <c r="L25" i="1" s="1"/>
  <c r="I24" i="1"/>
  <c r="J24" i="1" s="1"/>
  <c r="I23" i="1"/>
  <c r="K23" i="1" s="1"/>
  <c r="I22" i="1"/>
  <c r="J22" i="1" s="1"/>
  <c r="I21" i="1"/>
  <c r="J21" i="1" s="1"/>
  <c r="I20" i="1"/>
  <c r="K20" i="1" s="1"/>
  <c r="I19" i="1"/>
  <c r="J19" i="1" s="1"/>
  <c r="I18" i="1"/>
  <c r="K18" i="1" s="1"/>
  <c r="I17" i="1"/>
  <c r="K17" i="1" s="1"/>
  <c r="I16" i="1"/>
  <c r="J16" i="1" s="1"/>
  <c r="I15" i="1"/>
  <c r="L15" i="1" s="1"/>
  <c r="I14" i="1"/>
  <c r="J14" i="1" s="1"/>
  <c r="I13" i="1"/>
  <c r="J13" i="1" s="1"/>
  <c r="I12" i="1"/>
  <c r="J12" i="1" s="1"/>
  <c r="I11" i="1"/>
  <c r="K11" i="1" s="1"/>
  <c r="I10" i="1"/>
  <c r="K10" i="1" s="1"/>
  <c r="I9" i="1"/>
  <c r="J9" i="1" s="1"/>
  <c r="I8" i="1"/>
  <c r="J8" i="1" s="1"/>
  <c r="I6" i="1"/>
  <c r="K6" i="1" s="1"/>
  <c r="I5" i="1"/>
  <c r="K5" i="1" s="1"/>
  <c r="K36" i="1" l="1"/>
  <c r="K8" i="1"/>
  <c r="K22" i="1"/>
  <c r="J25" i="1"/>
  <c r="J26" i="1"/>
  <c r="K25" i="1"/>
  <c r="L8" i="1"/>
  <c r="K39" i="1"/>
  <c r="J42" i="1"/>
  <c r="K35" i="1"/>
  <c r="L38" i="1"/>
  <c r="L27" i="1"/>
  <c r="J31" i="1"/>
  <c r="J32" i="1"/>
  <c r="J58" i="1"/>
  <c r="K31" i="1"/>
  <c r="K38" i="1"/>
  <c r="J20" i="1"/>
  <c r="L21" i="1"/>
  <c r="L35" i="1"/>
  <c r="K40" i="1"/>
  <c r="J57" i="1"/>
  <c r="K58" i="1"/>
  <c r="L10" i="1"/>
  <c r="J15" i="1"/>
  <c r="K21" i="1"/>
  <c r="K15" i="1"/>
  <c r="L11" i="1"/>
  <c r="K27" i="1"/>
  <c r="L40" i="1"/>
  <c r="K57" i="1"/>
  <c r="L17" i="1"/>
  <c r="J30" i="1"/>
  <c r="J37" i="1"/>
  <c r="J11" i="1"/>
  <c r="J17" i="1"/>
  <c r="K19" i="1"/>
  <c r="J23" i="1"/>
  <c r="K24" i="1"/>
  <c r="J41" i="1"/>
  <c r="K42" i="1"/>
  <c r="J45" i="1"/>
  <c r="K51" i="1"/>
  <c r="J51" i="1"/>
  <c r="J64" i="1"/>
  <c r="J6" i="1"/>
  <c r="J5" i="1"/>
  <c r="J10" i="1"/>
  <c r="J18" i="1"/>
  <c r="K49" i="1"/>
  <c r="J49" i="1"/>
  <c r="K54" i="1"/>
  <c r="J54" i="1"/>
  <c r="K45" i="1"/>
  <c r="L49" i="1"/>
  <c r="L51" i="1"/>
  <c r="L54" i="1"/>
  <c r="K50" i="1"/>
  <c r="J50" i="1"/>
  <c r="K53" i="1"/>
  <c r="J53" i="1"/>
  <c r="K61" i="1"/>
  <c r="J61" i="1"/>
  <c r="K63" i="1"/>
  <c r="J63" i="1"/>
</calcChain>
</file>

<file path=xl/sharedStrings.xml><?xml version="1.0" encoding="utf-8"?>
<sst xmlns="http://schemas.openxmlformats.org/spreadsheetml/2006/main" count="338" uniqueCount="281">
  <si>
    <t>Grupo</t>
  </si>
  <si>
    <t>Pregão</t>
  </si>
  <si>
    <t>Objeto</t>
  </si>
  <si>
    <t>Processo</t>
  </si>
  <si>
    <t>Data de homologação</t>
  </si>
  <si>
    <t>Validade (dias)</t>
  </si>
  <si>
    <t>Vencimento</t>
  </si>
  <si>
    <t>Status</t>
  </si>
  <si>
    <t>Inicar novo processo</t>
  </si>
  <si>
    <t>Novo processo</t>
  </si>
  <si>
    <t>Localização</t>
  </si>
  <si>
    <t>30.01</t>
  </si>
  <si>
    <t>022/2020</t>
  </si>
  <si>
    <t xml:space="preserve">Combustíveis e lubrificantes automotivos </t>
  </si>
  <si>
    <t>23083.030629/2018-44</t>
  </si>
  <si>
    <t>Gestor:  CELSO CARLOS DA SILVA JUNIOR</t>
  </si>
  <si>
    <t>finalizado</t>
  </si>
  <si>
    <t xml:space="preserve">30.04 </t>
  </si>
  <si>
    <t>037/2019</t>
  </si>
  <si>
    <t>Aquisição de gases especiais (ar sintético, hélio, hidrogênio, nitrogênio e oxigênio)</t>
  </si>
  <si>
    <t>23083.029491/2019-11</t>
  </si>
  <si>
    <t>Emissão parecer jurídico</t>
  </si>
  <si>
    <t>Proger</t>
  </si>
  <si>
    <t>Aquisição de gases especiais</t>
  </si>
  <si>
    <t>23083.030632/2018-15</t>
  </si>
  <si>
    <t>Grande Grupo para ajustes na documentação</t>
  </si>
  <si>
    <t>GG</t>
  </si>
  <si>
    <t>30.04 A</t>
  </si>
  <si>
    <t>013/2020</t>
  </si>
  <si>
    <t>Gás e outros materiais engarrafados</t>
  </si>
  <si>
    <t>23083.030633/2018-11</t>
  </si>
  <si>
    <t xml:space="preserve">Gestor - Jose Fernandes Costa </t>
  </si>
  <si>
    <t>30.04 B</t>
  </si>
  <si>
    <t>039/2019</t>
  </si>
  <si>
    <t>Contratação de empresa especializada no fornecimento de gás liquefeito de petróleo - glp, a granel, com instalação de 6 (seis) tanques p-190</t>
  </si>
  <si>
    <t>23083.015486/2019-21</t>
  </si>
  <si>
    <t>Gestor - Mariana Gomes de Oliveira / IM, para transmissão da nota de empenho</t>
  </si>
  <si>
    <t>30.06 A</t>
  </si>
  <si>
    <t>007/2020</t>
  </si>
  <si>
    <t>Aquisição de alimentos para animas</t>
  </si>
  <si>
    <t>23083.030634/2018-57</t>
  </si>
  <si>
    <t xml:space="preserve">PROAF - Análise de pedido de reequilibrio financeiro. Gestor - EVERTON DA SILVA MATTOS </t>
  </si>
  <si>
    <t xml:space="preserve">30.07 </t>
  </si>
  <si>
    <t>021/2020</t>
  </si>
  <si>
    <t>Aquisição de gêneros alimentícios (Estocáveis)</t>
  </si>
  <si>
    <t>23083.030635/2018-00</t>
  </si>
  <si>
    <t>Gestor - Elaine Ibrahim de Freita. Restituído ao gestor após impossibilidade de emissão da nota de empenho, uma vez que a empresa se encontra com problemas na documentação.</t>
  </si>
  <si>
    <t>30.07 A</t>
  </si>
  <si>
    <t>018/2020</t>
  </si>
  <si>
    <t>Aquisição de gêneros alimentícios (Hortifruti)</t>
  </si>
  <si>
    <t>23083.003328/2020-62</t>
  </si>
  <si>
    <t>Gestor - Elaine Ibrahim de Freita, para ciência da portaria de designação como gestor da ata de registro de preços</t>
  </si>
  <si>
    <t>30.07 B</t>
  </si>
  <si>
    <t>020/2020</t>
  </si>
  <si>
    <t>Aquisição de gêneros alimentícios (Carnes)</t>
  </si>
  <si>
    <t>23083.003329/2020-15</t>
  </si>
  <si>
    <t>30.07 C</t>
  </si>
  <si>
    <t>030/2020</t>
  </si>
  <si>
    <t>Aquisição de gêneros alimentícios (Bolo e pães)</t>
  </si>
  <si>
    <t>23083.003330/2020-31</t>
  </si>
  <si>
    <t>30.07 D</t>
  </si>
  <si>
    <t>034/2020</t>
  </si>
  <si>
    <t>Água</t>
  </si>
  <si>
    <t>23083.007112/2019-32</t>
  </si>
  <si>
    <t>Gestor - Eduardo Rosa de Oliveira, para ciência da portaria de designação como gestor da ata de registro de preços</t>
  </si>
  <si>
    <t>30.08</t>
  </si>
  <si>
    <t>040/2020</t>
  </si>
  <si>
    <t>Animais para pesquisa e abate</t>
  </si>
  <si>
    <t>23083.030636/2018-46</t>
  </si>
  <si>
    <t>Gestor - Everton da Silva Mattos, para ciência da portaria de designação como gestor da ata de registro de preços</t>
  </si>
  <si>
    <t>30.09</t>
  </si>
  <si>
    <t>032/2019</t>
  </si>
  <si>
    <t>Material farmacológico</t>
  </si>
  <si>
    <t>23083.030638/2018-35</t>
  </si>
  <si>
    <t>Para juntada, por anexação, ao processo 23083.004109/2020-09, no intuito de trazer maior eficiência à contratação, tendo em vista a similaridade das demandas.</t>
  </si>
  <si>
    <t>SAPG</t>
  </si>
  <si>
    <t>30.11</t>
  </si>
  <si>
    <t>Material Químico</t>
  </si>
  <si>
    <t>23083.030639/2018-80</t>
  </si>
  <si>
    <t>Após reunião com Fábio Cardoso, foi orientado ao grande grupo entrar em contato com requerentes para saber se haviam dentre os itens demandados, algum que fosse urgente. Como não houve resposta, o GG entendeu que não há itens emergenciais. Sendo assim, suregiram o arquivamento do processo.</t>
  </si>
  <si>
    <t>Sirerr</t>
  </si>
  <si>
    <t>30.11A</t>
  </si>
  <si>
    <t>Material Químico controlado</t>
  </si>
  <si>
    <t>23083.030642/2018-01</t>
  </si>
  <si>
    <t>-</t>
  </si>
  <si>
    <t>30.11B</t>
  </si>
  <si>
    <t>011/2020</t>
  </si>
  <si>
    <t>Material químico de piscina</t>
  </si>
  <si>
    <t>23083.037285/2019-85</t>
  </si>
  <si>
    <t>Gestor - Rita de Cássia Azevedo</t>
  </si>
  <si>
    <t>30.14</t>
  </si>
  <si>
    <t>003/2019 UASG 158422</t>
  </si>
  <si>
    <t>Artigo de esporte e recreação</t>
  </si>
  <si>
    <t>23083.030643/2018-48</t>
  </si>
  <si>
    <t>Grande grupo - Realizar ajustes docs</t>
  </si>
  <si>
    <t>30.16</t>
  </si>
  <si>
    <t>Material de expediente em geral</t>
  </si>
  <si>
    <t>23083.030644/2018-92</t>
  </si>
  <si>
    <t>Para juntada, por anexação, ao processo 23083.004158/2020-33, no intuito de trazer maior eficiência à contratação, tendo em vista a similaridade das demandas.</t>
  </si>
  <si>
    <t>30.16A</t>
  </si>
  <si>
    <t>012/2020</t>
  </si>
  <si>
    <t>Material de arte gráficas e desenho</t>
  </si>
  <si>
    <t>23083.030645/2018-37</t>
  </si>
  <si>
    <t>Gestor - Rafael Martins Lopes, para ciência da portaria de designação como gestor da ata de registro de preços</t>
  </si>
  <si>
    <t>30.16B</t>
  </si>
  <si>
    <t>014/2020</t>
  </si>
  <si>
    <t>Material de expediente(somente papeis)</t>
  </si>
  <si>
    <t>23083.030646/2018-81</t>
  </si>
  <si>
    <t>30.16C</t>
  </si>
  <si>
    <t>033/2020</t>
  </si>
  <si>
    <t>Café e açúcar (Projeto almoxarifado)</t>
  </si>
  <si>
    <t>23083.007111/2019-98</t>
  </si>
  <si>
    <t>30.17C</t>
  </si>
  <si>
    <t>Material de processamento de dados</t>
  </si>
  <si>
    <t>23083.030647/2018-26</t>
  </si>
  <si>
    <t>Grande grupo para atualização de documentos, tendo em vista a Instrução Normativa 40/2020 do ME</t>
  </si>
  <si>
    <t>30.18</t>
  </si>
  <si>
    <t>029/2019</t>
  </si>
  <si>
    <t>Medicamento de uso veterinário</t>
  </si>
  <si>
    <t>23083.004271/2019-85</t>
  </si>
  <si>
    <t>Gestor - Felipe Delorme Azevedo, para conhecimento da impossibilidade de empenhamento do item 39 e posterior restituição do processo à PROAF para providências quanto à transmissão da nota de empenho dos outros itens.</t>
  </si>
  <si>
    <t>028/2020</t>
  </si>
  <si>
    <t>23083.030648/2018-71</t>
  </si>
  <si>
    <t>Gestor - Felipe Delorme Azevedo, para ciência da portaria de designação como gestor da ata de registro de preços</t>
  </si>
  <si>
    <t>30.20</t>
  </si>
  <si>
    <t>Material cama e cama</t>
  </si>
  <si>
    <t xml:space="preserve">23083.030649/2018-15 </t>
  </si>
  <si>
    <t xml:space="preserve">Não faz parte do pac 2020. </t>
  </si>
  <si>
    <t>30.21</t>
  </si>
  <si>
    <t>028/2019</t>
  </si>
  <si>
    <t>Artigo de copa e cozinha</t>
  </si>
  <si>
    <t>23083.030650/2018-40</t>
  </si>
  <si>
    <t>30.22</t>
  </si>
  <si>
    <t>Higiene e conservação</t>
  </si>
  <si>
    <t xml:space="preserve">23083.030651/2018-94 </t>
  </si>
  <si>
    <t>Não faz parte do pac 2020. Responsável do GG para consolidação das demandas</t>
  </si>
  <si>
    <t>30.23</t>
  </si>
  <si>
    <t>Uniformes, tecidos e aviamentos</t>
  </si>
  <si>
    <t>23083.030652/2018-39</t>
  </si>
  <si>
    <t>30.24</t>
  </si>
  <si>
    <t>023/2020</t>
  </si>
  <si>
    <t>Material de construção</t>
  </si>
  <si>
    <t>23083.030653/2018-83</t>
  </si>
  <si>
    <t>Grande grupo para informações p ajustar edital</t>
  </si>
  <si>
    <t>GG - EDITAL</t>
  </si>
  <si>
    <t>30.24A</t>
  </si>
  <si>
    <t>Material hidráulico</t>
  </si>
  <si>
    <t>23083.030654/2018-28</t>
  </si>
  <si>
    <t>30.24B</t>
  </si>
  <si>
    <t>Material hidráulico - irrigação</t>
  </si>
  <si>
    <t>23083.030655/2018-72</t>
  </si>
  <si>
    <t>Após análise, o processo deverá ser arquivado e a demanda constante deverá ser remanejada para o processo relativo ao PGC 2021 (23083.004273/2020-16) e para outras providência que se façam necessárias.</t>
  </si>
  <si>
    <t>cadmin</t>
  </si>
  <si>
    <t>30.26</t>
  </si>
  <si>
    <t>024/2020</t>
  </si>
  <si>
    <t>Material elétrico</t>
  </si>
  <si>
    <t>23083.030656/2018-17</t>
  </si>
  <si>
    <t>Grande grupo - Realizar ajustes docs para inserir no edital</t>
  </si>
  <si>
    <t>CLOG</t>
  </si>
  <si>
    <t>30.28</t>
  </si>
  <si>
    <t>029/2020</t>
  </si>
  <si>
    <t>Material de proteção e segurança</t>
  </si>
  <si>
    <t>23083.030657/2018-61</t>
  </si>
  <si>
    <t>30.31</t>
  </si>
  <si>
    <t>Sementes, mudas e insumos</t>
  </si>
  <si>
    <t>23083.030705/2018-11</t>
  </si>
  <si>
    <t>Após análise, o processo deverá ser arquivado e a demanda constante deverá ser remanejada para o processo relativo ao PGC 2021 (23083.004277/2020-96) e para outras providência que se façam necessárias.</t>
  </si>
  <si>
    <t>30.35</t>
  </si>
  <si>
    <t>022/2019</t>
  </si>
  <si>
    <t>Material de laboratório</t>
  </si>
  <si>
    <t>23083.030706/2018-66</t>
  </si>
  <si>
    <t>Não faz parte do pac 2020. 
Após reunião com Fábio Cardoso, foi orientado ao grande grupo entrar em contato com requerentes para saber se haviam dentre os itens demandados, algum que fosse urgente. Como não houve resposta, o GG entendeu que não há itens emergenciais. Sendo assim, suregiram o arquivamento do processo.</t>
  </si>
  <si>
    <t>sirerr</t>
  </si>
  <si>
    <t>30.36</t>
  </si>
  <si>
    <t>Artigos cirúrgicos e de enfermaria</t>
  </si>
  <si>
    <t>23083.030710/2018-24</t>
  </si>
  <si>
    <t xml:space="preserve">Após análise, processo deverá ser arquivado e a demanda constante deverá ser remanejada para o processo relativo ao PGC 2021 (23083.004280/2020-18) e para outras providência que se façam necessárias.
</t>
  </si>
  <si>
    <t>30.42</t>
  </si>
  <si>
    <t>006/2019</t>
  </si>
  <si>
    <t>Ferramentas</t>
  </si>
  <si>
    <t>23083.030712/2018-13</t>
  </si>
  <si>
    <t>Grande grupo para fazer ajustes no TR</t>
  </si>
  <si>
    <t>30.44</t>
  </si>
  <si>
    <t>Artigos de sinalização</t>
  </si>
  <si>
    <t>23083.030714/2018-11</t>
  </si>
  <si>
    <t>Análise da pesquisa finalizada</t>
  </si>
  <si>
    <t>30.99</t>
  </si>
  <si>
    <t>27/2020</t>
  </si>
  <si>
    <t>Material Agrícola</t>
  </si>
  <si>
    <t>23083.030716/2018-00</t>
  </si>
  <si>
    <t>CLOG para transmissão da nota de empenho. Gestor - Matheus Amantino Manso</t>
  </si>
  <si>
    <t>52.04</t>
  </si>
  <si>
    <t>Aparelho de medição e orientação</t>
  </si>
  <si>
    <t>23083.032028/2018-76</t>
  </si>
  <si>
    <t>Cadmin, para continuidade dos procedimentos necessários à contratação em tela, após diligência realizada pela PROPPG e pela SRP para obtenção de nova pesquisa de mercado de itens que não lograram êxito em três cotações na pesquisa anterior, e aprovação do novo Relatório de Pesquisa de Preços apresentado pela Seção de Pesquisa de Preços.</t>
  </si>
  <si>
    <t>52.06</t>
  </si>
  <si>
    <t>Aparelhos de comunicação</t>
  </si>
  <si>
    <t>23083.032030/2018-45</t>
  </si>
  <si>
    <t>Grande Grupo após recebimento da portaria</t>
  </si>
  <si>
    <t>52.08</t>
  </si>
  <si>
    <t>Equipamentos de Laboratórios</t>
  </si>
  <si>
    <t>23083.032036/2018-12</t>
  </si>
  <si>
    <t>Para juntada, por anexação, ao processo 23083.004297/2020-67, no intuito de trazer maior eficiência à contratação, tendo em vista a similaridade das demandas.</t>
  </si>
  <si>
    <t>52.10</t>
  </si>
  <si>
    <t>Equipamento de esporte e recreação</t>
  </si>
  <si>
    <t>23083.032037/2018-67</t>
  </si>
  <si>
    <t>Não faz parte do pac 2020. Elaboração do Termo de Referência</t>
  </si>
  <si>
    <t>52.12</t>
  </si>
  <si>
    <t>Aparelhos e utensílios domésticos</t>
  </si>
  <si>
    <t>23083.032038/2018-10</t>
  </si>
  <si>
    <t>Após análise da PROAF, o processo deverá ser arquivado e sua demanda atendida deverá ser remanejada para o processo (23083.004311/2020-22) relativo ao PGC 2021</t>
  </si>
  <si>
    <t>52.12A</t>
  </si>
  <si>
    <t>46/2019</t>
  </si>
  <si>
    <t>Equipamentos de Refrigeração</t>
  </si>
  <si>
    <t>23083.002776/2019-13</t>
  </si>
  <si>
    <t xml:space="preserve">SSRP após emissão de notas de empenho
Gestor - Paulo Cláudio Ferreira de Sousa </t>
  </si>
  <si>
    <t>SSRP</t>
  </si>
  <si>
    <t>52.24</t>
  </si>
  <si>
    <t>Equipamento proteção, seguro e socorro (extintores)</t>
  </si>
  <si>
    <t>23083.032042/2018-70</t>
  </si>
  <si>
    <t>Grande Grupo sugere o arquivamento deste processo tendo em vista que  em função do cenário da pandemia do coronavírus, não foi possível realizar as atividades junto aos demandantes para a correta instrução processual, como também por já ter processo para o pac 2021 (23083.004314/2020-66)</t>
  </si>
  <si>
    <t>52.28</t>
  </si>
  <si>
    <t>Equipamento de Cozinha Insdustrial</t>
  </si>
  <si>
    <t xml:space="preserve">23083.032044/2018-69 </t>
  </si>
  <si>
    <t>52.30</t>
  </si>
  <si>
    <t>Material e equipamento energético</t>
  </si>
  <si>
    <t xml:space="preserve">23083.032046/2018-58 </t>
  </si>
  <si>
    <t>Para definição de um integrante administrativo e dos integrantes requisitantes para que possam realizar as correções necessárias considerando que parte técnica já foi elaborada, conforme determinação em portaria 871.</t>
  </si>
  <si>
    <t>PROPLADI</t>
  </si>
  <si>
    <t>52.32</t>
  </si>
  <si>
    <t>Aquisição fragmentadora de papel</t>
  </si>
  <si>
    <t>23083.032047/2018-01</t>
  </si>
  <si>
    <t xml:space="preserve">Grande Grupo para ciência da designação </t>
  </si>
  <si>
    <t>52.33</t>
  </si>
  <si>
    <t>Equipamento de áudio, vídeo e foto</t>
  </si>
  <si>
    <t>23083.032049/2018-91</t>
  </si>
  <si>
    <t>Grande Grupo</t>
  </si>
  <si>
    <t>52.34</t>
  </si>
  <si>
    <t>002/2020</t>
  </si>
  <si>
    <t>Máquinas e utensilios diversos</t>
  </si>
  <si>
    <t>23083.032050/2018-16</t>
  </si>
  <si>
    <t>Gestor Sergio Vieira - para ciência da portaria de designação como gestor da ata de registro de preços</t>
  </si>
  <si>
    <t>Finalizado</t>
  </si>
  <si>
    <t>52.39</t>
  </si>
  <si>
    <t>006/2020</t>
  </si>
  <si>
    <t>Equipamentos hidráulicos e elétricos</t>
  </si>
  <si>
    <t>23083.032054/2018-02</t>
  </si>
  <si>
    <t>Grande grupo - Não houve vencedores neste certame (Pregão nº 06/2020), visto que a licitação foi FRACASSADA. Sendo assim, após análise do responsável pelo grande grupo, o mesmo solicita o arquivamento deste processo, uma vez que foi encontrada dificuldades para reformulação do mesmo, decorrente de caso fortuito ou força maior, ocasionado pelo contexto atual de suspensão das atividades, acarretada pela pandemia COVID 19.</t>
  </si>
  <si>
    <t>Pregão fracassado</t>
  </si>
  <si>
    <t>52.40</t>
  </si>
  <si>
    <t>Equipamentos agrícolas</t>
  </si>
  <si>
    <t xml:space="preserve">23083.032055/2018-49 </t>
  </si>
  <si>
    <t xml:space="preserve">Não faz parte do pac 2020. Responsável do GG para ciência da portaria. </t>
  </si>
  <si>
    <t>52.42</t>
  </si>
  <si>
    <t>Aquisição mobiliário</t>
  </si>
  <si>
    <t>23083.032057/2018-38</t>
  </si>
  <si>
    <t>Não faz parte do pac 2020.
Processo seguiu para arquivamento devivo ao grande número de itens sem catmat.</t>
  </si>
  <si>
    <t>Aquisição de colchões</t>
  </si>
  <si>
    <t>23083.003325/2020-29</t>
  </si>
  <si>
    <t>39.17</t>
  </si>
  <si>
    <t>Recarga de extintores</t>
  </si>
  <si>
    <t xml:space="preserve">23083.030718/2018-91 </t>
  </si>
  <si>
    <t>Não faz parte do pac 2020.
Grande Grupo sugere o arquivamento deste processo tendo em vista que  em função do cenário da pandemia do coronavírus, não foi possível realizar as atividades junto aos demandantes para a correta instrução processual, como também por já ter processo para o pac 2021 (23083.004477/2020-49)</t>
  </si>
  <si>
    <t>39.41</t>
  </si>
  <si>
    <t>Serviço buffet</t>
  </si>
  <si>
    <t>23083.030719/2018-35</t>
  </si>
  <si>
    <t>Grande Grupo - Para ciência e ponderações, após decisão de arquivamento do processo.</t>
  </si>
  <si>
    <t>39.50</t>
  </si>
  <si>
    <t>Serviço médico hospitalar</t>
  </si>
  <si>
    <t>23083.037298/2019-54</t>
  </si>
  <si>
    <t>CASST - Produção do Termo de Referência</t>
  </si>
  <si>
    <t>casst</t>
  </si>
  <si>
    <t>39.78</t>
  </si>
  <si>
    <t>Limpeza de caixa d'água</t>
  </si>
  <si>
    <t xml:space="preserve">23083.032027/2018-21 </t>
  </si>
  <si>
    <t>Não faz parte do pac 2020.
Ajustes nos documentos</t>
  </si>
  <si>
    <t>47.31</t>
  </si>
  <si>
    <t>Manutenção preventiva de boiller</t>
  </si>
  <si>
    <t>23083.005183/2019-09</t>
  </si>
  <si>
    <t>PROAES - Enviado para requerente se manifestar qto a continuidade</t>
  </si>
  <si>
    <t>PROCESSOS PLANEJAMENTO ANUAL DE CONTRATAÇÕES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</si>
</sst>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2"/>
      <color theme="10"/>
      <name val="Calibri"/>
      <family val="2"/>
      <scheme val="minor"/>
    </font>
    <font>
      <sz val="11"/>
      <name val="Calibri"/>
      <family val="2"/>
      <scheme val="minor"/>
    </font>
    <font>
      <sz val="20"/>
      <color theme="0"/>
      <name val="Arial Black"/>
      <family val="2"/>
    </font>
  </fonts>
  <fills count="8">
    <fill>
      <patternFill patternType="none"/>
    </fill>
    <fill>
      <patternFill patternType="gray125"/>
    </fill>
    <fill>
      <patternFill patternType="solid">
        <fgColor theme="1" tint="0.14999847407452621"/>
        <bgColor indexed="64"/>
      </patternFill>
    </fill>
    <fill>
      <patternFill patternType="solid">
        <fgColor rgb="FF6699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s>
  <borders count="10">
    <border>
      <left/>
      <right/>
      <top/>
      <bottom/>
      <diagonal/>
    </border>
    <border>
      <left style="thick">
        <color theme="0"/>
      </left>
      <right style="thick">
        <color theme="0"/>
      </right>
      <top style="thick">
        <color theme="0"/>
      </top>
      <bottom style="thick">
        <color theme="0"/>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ck">
        <color theme="0"/>
      </top>
      <bottom style="thin">
        <color theme="0" tint="-0.14999847407452621"/>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s>
  <cellStyleXfs count="2">
    <xf numFmtId="0" fontId="0" fillId="0" borderId="0"/>
    <xf numFmtId="0" fontId="5" fillId="0" borderId="0" applyNumberFormat="0" applyFill="0" applyBorder="0" applyAlignment="0" applyProtection="0"/>
  </cellStyleXfs>
  <cellXfs count="58">
    <xf numFmtId="0" fontId="0" fillId="0" borderId="0" xfId="0"/>
    <xf numFmtId="0" fontId="1" fillId="2" borderId="0" xfId="0" applyFont="1" applyFill="1" applyAlignment="1">
      <alignment horizontal="left" vertical="center" indent="1"/>
    </xf>
    <xf numFmtId="0" fontId="1" fillId="2" borderId="0" xfId="0" applyFont="1" applyFill="1" applyAlignment="1">
      <alignment horizontal="center" vertical="center"/>
    </xf>
    <xf numFmtId="0" fontId="4" fillId="2" borderId="0" xfId="0" applyFont="1" applyFill="1" applyAlignment="1">
      <alignment horizontal="left" vertical="center" indent="1"/>
    </xf>
    <xf numFmtId="0" fontId="1" fillId="3" borderId="0" xfId="0" applyFont="1" applyFill="1" applyAlignment="1">
      <alignment horizontal="left" vertical="center" indent="1"/>
    </xf>
    <xf numFmtId="0" fontId="4" fillId="3" borderId="0" xfId="1" applyFont="1" applyFill="1" applyBorder="1" applyAlignment="1" applyProtection="1">
      <alignment horizontal="left" vertical="center" indent="1"/>
    </xf>
    <xf numFmtId="0" fontId="4" fillId="3" borderId="0" xfId="0" applyFont="1" applyFill="1" applyAlignment="1">
      <alignment horizontal="left" vertical="center" indent="1"/>
    </xf>
    <xf numFmtId="0" fontId="4" fillId="3" borderId="0" xfId="0" applyFont="1" applyFill="1" applyAlignment="1">
      <alignment horizontal="center" vertical="center"/>
    </xf>
    <xf numFmtId="0" fontId="1" fillId="0" borderId="0" xfId="0" applyFont="1" applyAlignment="1">
      <alignment horizontal="left" vertical="center" indent="1"/>
    </xf>
    <xf numFmtId="0" fontId="4" fillId="0" borderId="0" xfId="0" applyFont="1" applyAlignment="1">
      <alignment horizontal="left" vertical="center" indent="1"/>
    </xf>
    <xf numFmtId="0" fontId="3" fillId="4" borderId="1" xfId="0" applyFont="1" applyFill="1" applyBorder="1" applyAlignment="1">
      <alignment horizontal="left" vertical="center" inden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indent="1"/>
    </xf>
    <xf numFmtId="0" fontId="1" fillId="0" borderId="2" xfId="0" applyFont="1" applyBorder="1" applyAlignment="1" applyProtection="1">
      <alignment horizontal="left" vertical="center" indent="1"/>
      <protection locked="0"/>
    </xf>
    <xf numFmtId="0" fontId="1" fillId="0" borderId="3" xfId="0" applyFont="1" applyBorder="1" applyAlignment="1" applyProtection="1">
      <alignment horizontal="left" vertical="center" indent="1"/>
      <protection locked="0"/>
    </xf>
    <xf numFmtId="0" fontId="1" fillId="0" borderId="3" xfId="0" applyFont="1" applyBorder="1" applyAlignment="1" applyProtection="1">
      <alignment horizontal="center" vertical="center" wrapText="1"/>
      <protection locked="0"/>
    </xf>
    <xf numFmtId="14" fontId="2" fillId="0" borderId="4" xfId="0" applyNumberFormat="1" applyFont="1" applyBorder="1" applyAlignment="1" applyProtection="1">
      <alignment horizontal="left" vertical="center" inden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4" fontId="1" fillId="5" borderId="2" xfId="0" applyNumberFormat="1" applyFont="1" applyFill="1" applyBorder="1" applyAlignment="1">
      <alignment horizontal="left" vertical="center" indent="1"/>
    </xf>
    <xf numFmtId="0" fontId="1" fillId="0" borderId="2" xfId="0" applyFont="1" applyBorder="1" applyAlignment="1">
      <alignment horizontal="left" vertical="center" indent="1"/>
    </xf>
    <xf numFmtId="0" fontId="6" fillId="0" borderId="2" xfId="0" applyFont="1" applyBorder="1" applyAlignment="1" applyProtection="1">
      <alignment horizontal="left" vertical="center" wrapText="1" indent="1"/>
      <protection locked="0"/>
    </xf>
    <xf numFmtId="0" fontId="1" fillId="0" borderId="5"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2" fillId="0" borderId="2" xfId="0" applyFont="1" applyBorder="1" applyAlignment="1" applyProtection="1">
      <alignment horizontal="left" vertical="center" indent="1"/>
      <protection locked="0"/>
    </xf>
    <xf numFmtId="0" fontId="6" fillId="6" borderId="2" xfId="0" applyFont="1" applyFill="1" applyBorder="1" applyAlignment="1" applyProtection="1">
      <alignment horizontal="left" vertical="center" wrapText="1" indent="1"/>
      <protection locked="0"/>
    </xf>
    <xf numFmtId="0" fontId="6" fillId="6" borderId="2"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0" fontId="1" fillId="0" borderId="2"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17" fontId="1" fillId="0" borderId="2" xfId="0" applyNumberFormat="1" applyFont="1" applyBorder="1" applyAlignment="1" applyProtection="1">
      <alignment horizontal="left" vertical="center" wrapText="1" indent="1"/>
      <protection locked="0"/>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6" fillId="0" borderId="2" xfId="0" applyFont="1" applyBorder="1" applyAlignment="1" applyProtection="1">
      <alignment horizontal="left" vertical="center" indent="1"/>
      <protection locked="0"/>
    </xf>
    <xf numFmtId="17" fontId="1" fillId="0" borderId="2" xfId="0" applyNumberFormat="1"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6" xfId="0" applyFont="1" applyBorder="1" applyAlignment="1" applyProtection="1">
      <alignment horizontal="center" vertical="center"/>
      <protection locked="0"/>
    </xf>
    <xf numFmtId="14" fontId="1" fillId="5" borderId="6" xfId="0" applyNumberFormat="1" applyFont="1" applyFill="1" applyBorder="1" applyAlignment="1">
      <alignment horizontal="left" vertical="center" indent="1"/>
    </xf>
    <xf numFmtId="0" fontId="1" fillId="0" borderId="6" xfId="0" applyFont="1" applyBorder="1" applyAlignment="1">
      <alignment horizontal="left" vertical="center" indent="1"/>
    </xf>
    <xf numFmtId="0" fontId="1" fillId="0" borderId="7" xfId="0" applyFont="1" applyBorder="1" applyAlignment="1" applyProtection="1">
      <alignment horizontal="left" vertical="center" indent="1"/>
      <protection locked="0"/>
    </xf>
    <xf numFmtId="0" fontId="1" fillId="0" borderId="8"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0" fontId="1" fillId="0" borderId="8" xfId="0" applyFont="1" applyBorder="1" applyAlignment="1" applyProtection="1">
      <alignment horizontal="center" vertical="center"/>
      <protection locked="0"/>
    </xf>
    <xf numFmtId="14" fontId="1" fillId="5" borderId="8" xfId="0" applyNumberFormat="1" applyFont="1" applyFill="1" applyBorder="1" applyAlignment="1">
      <alignment horizontal="left" vertical="center" indent="1"/>
    </xf>
    <xf numFmtId="0" fontId="1" fillId="0" borderId="8" xfId="0" applyFont="1" applyBorder="1" applyAlignment="1">
      <alignment horizontal="left" vertical="center" indent="1"/>
    </xf>
    <xf numFmtId="0" fontId="4" fillId="0" borderId="8" xfId="0" applyFont="1" applyBorder="1" applyAlignment="1">
      <alignment horizontal="left" vertical="center" indent="1"/>
    </xf>
    <xf numFmtId="0" fontId="1" fillId="0" borderId="0" xfId="0" applyFont="1" applyAlignment="1">
      <alignment horizontal="center" vertical="center"/>
    </xf>
    <xf numFmtId="0" fontId="1" fillId="2" borderId="0" xfId="0" applyFont="1" applyFill="1" applyAlignment="1">
      <alignment horizontal="justify" vertical="center"/>
    </xf>
    <xf numFmtId="0" fontId="1" fillId="3" borderId="0" xfId="0" applyFont="1" applyFill="1" applyAlignment="1">
      <alignment horizontal="justify" vertical="center"/>
    </xf>
    <xf numFmtId="0" fontId="1" fillId="0" borderId="0" xfId="0" applyFont="1" applyAlignment="1">
      <alignment horizontal="justify" vertical="center"/>
    </xf>
    <xf numFmtId="0" fontId="3" fillId="4" borderId="1" xfId="0" applyFont="1" applyFill="1" applyBorder="1" applyAlignment="1">
      <alignment horizontal="justify" vertical="center" wrapText="1"/>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6" xfId="0" applyFont="1" applyBorder="1" applyAlignment="1" applyProtection="1">
      <alignment horizontal="justify" vertical="center" wrapText="1"/>
      <protection locked="0"/>
    </xf>
    <xf numFmtId="0" fontId="1" fillId="0" borderId="9" xfId="0" applyFont="1" applyBorder="1" applyAlignment="1" applyProtection="1">
      <alignment horizontal="justify" vertical="center" wrapText="1"/>
      <protection locked="0"/>
    </xf>
    <xf numFmtId="0" fontId="7" fillId="7" borderId="0" xfId="0" applyFont="1" applyFill="1" applyAlignment="1">
      <alignment horizontal="center" vertical="center"/>
    </xf>
  </cellXfs>
  <cellStyles count="2">
    <cellStyle name="Hiperlink" xfId="1" builtinId="8"/>
    <cellStyle name="Normal" xfId="0" builtinId="0"/>
  </cellStyles>
  <dxfs count="8">
    <dxf>
      <font>
        <color theme="0"/>
      </font>
      <fill>
        <patternFill>
          <bgColor rgb="FF55B03E"/>
        </patternFill>
      </fill>
    </dxf>
    <dxf>
      <font>
        <color theme="0"/>
      </font>
      <fill>
        <patternFill>
          <bgColor rgb="FFF2B800"/>
        </patternFill>
      </fill>
    </dxf>
    <dxf>
      <font>
        <color theme="0"/>
      </font>
      <fill>
        <patternFill>
          <bgColor rgb="FFF0462E"/>
        </patternFill>
      </fill>
    </dxf>
    <dxf>
      <fill>
        <patternFill>
          <bgColor theme="0" tint="-4.9989318521683403E-2"/>
        </patternFill>
      </fill>
    </dxf>
    <dxf>
      <font>
        <color theme="0"/>
      </font>
      <fill>
        <patternFill>
          <bgColor rgb="FF55B03E"/>
        </patternFill>
      </fill>
    </dxf>
    <dxf>
      <font>
        <color theme="0"/>
      </font>
      <fill>
        <patternFill>
          <bgColor rgb="FFF2B800"/>
        </patternFill>
      </fill>
    </dxf>
    <dxf>
      <font>
        <color theme="0"/>
      </font>
      <fill>
        <patternFill>
          <bgColor rgb="FFF0462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BE70D-A0E2-42AA-87E8-91670609E174}">
  <dimension ref="A1:O64"/>
  <sheetViews>
    <sheetView showGridLines="0" tabSelected="1" view="pageBreakPreview" topLeftCell="C3" zoomScale="98" zoomScaleNormal="100" zoomScaleSheetLayoutView="98" workbookViewId="0">
      <selection activeCell="R11" sqref="R11"/>
    </sheetView>
  </sheetViews>
  <sheetFormatPr defaultColWidth="12.5703125" defaultRowHeight="15" x14ac:dyDescent="0.25"/>
  <cols>
    <col min="1" max="1" width="2" style="8" hidden="1" customWidth="1"/>
    <col min="2" max="2" width="1.140625" style="8" hidden="1" customWidth="1"/>
    <col min="3" max="3" width="9.42578125" style="8" customWidth="1"/>
    <col min="4" max="4" width="12.7109375" style="8" customWidth="1"/>
    <col min="5" max="5" width="38.28515625" style="8" customWidth="1"/>
    <col min="6" max="6" width="25.140625" style="8" customWidth="1"/>
    <col min="7" max="7" width="14" style="48" customWidth="1"/>
    <col min="8" max="8" width="11" style="48" customWidth="1"/>
    <col min="9" max="9" width="14" style="8" customWidth="1"/>
    <col min="10" max="10" width="24.28515625" style="8" customWidth="1"/>
    <col min="11" max="11" width="21.140625" style="9" hidden="1" customWidth="1"/>
    <col min="12" max="12" width="0.28515625" style="8" customWidth="1"/>
    <col min="13" max="13" width="23.42578125" style="8" hidden="1" customWidth="1"/>
    <col min="14" max="14" width="45.140625" style="51" customWidth="1"/>
    <col min="15" max="15" width="12.28515625" style="8" hidden="1" customWidth="1"/>
    <col min="16" max="19" width="12.28515625" style="8" customWidth="1"/>
    <col min="20" max="16384" width="12.5703125" style="8"/>
  </cols>
  <sheetData>
    <row r="1" spans="3:15" s="1" customFormat="1" ht="39" hidden="1" customHeight="1" x14ac:dyDescent="0.25">
      <c r="G1" s="2"/>
      <c r="H1" s="2"/>
      <c r="K1" s="3"/>
      <c r="N1" s="49"/>
    </row>
    <row r="2" spans="3:15" s="4" customFormat="1" ht="30" hidden="1" customHeight="1" x14ac:dyDescent="0.25">
      <c r="D2" s="5"/>
      <c r="E2" s="5"/>
      <c r="F2" s="6"/>
      <c r="G2" s="7"/>
      <c r="H2" s="7"/>
      <c r="I2" s="6"/>
      <c r="J2" s="6"/>
      <c r="K2" s="6"/>
      <c r="N2" s="50"/>
    </row>
    <row r="3" spans="3:15" ht="72" customHeight="1" thickBot="1" x14ac:dyDescent="0.3">
      <c r="C3" s="57" t="s">
        <v>280</v>
      </c>
      <c r="D3" s="57"/>
      <c r="E3" s="57"/>
      <c r="F3" s="57"/>
      <c r="G3" s="57"/>
      <c r="H3" s="57"/>
      <c r="I3" s="57"/>
      <c r="J3" s="57"/>
      <c r="K3" s="57"/>
      <c r="L3" s="57"/>
      <c r="M3" s="57"/>
      <c r="N3" s="57"/>
    </row>
    <row r="4" spans="3:15" ht="52.5" customHeight="1" thickTop="1" thickBot="1" x14ac:dyDescent="0.3">
      <c r="C4" s="10" t="s">
        <v>0</v>
      </c>
      <c r="D4" s="10" t="s">
        <v>1</v>
      </c>
      <c r="E4" s="10" t="s">
        <v>2</v>
      </c>
      <c r="F4" s="10" t="s">
        <v>3</v>
      </c>
      <c r="G4" s="11" t="s">
        <v>4</v>
      </c>
      <c r="H4" s="11" t="s">
        <v>5</v>
      </c>
      <c r="I4" s="10" t="s">
        <v>6</v>
      </c>
      <c r="J4" s="10" t="s">
        <v>7</v>
      </c>
      <c r="L4" s="12" t="s">
        <v>8</v>
      </c>
      <c r="M4" s="12" t="s">
        <v>9</v>
      </c>
      <c r="N4" s="52" t="s">
        <v>10</v>
      </c>
    </row>
    <row r="5" spans="3:15" ht="30" customHeight="1" thickTop="1" x14ac:dyDescent="0.25">
      <c r="C5" s="13" t="s">
        <v>11</v>
      </c>
      <c r="D5" s="14" t="s">
        <v>12</v>
      </c>
      <c r="E5" s="15" t="s">
        <v>13</v>
      </c>
      <c r="F5" s="16" t="s">
        <v>14</v>
      </c>
      <c r="G5" s="17">
        <v>43962</v>
      </c>
      <c r="H5" s="18">
        <v>364</v>
      </c>
      <c r="I5" s="19">
        <f>IF(OR(G5="",H5=""),"",G5+H5)</f>
        <v>44326</v>
      </c>
      <c r="J5" s="20" t="str">
        <f t="shared" ref="J5:J64" ca="1" si="0">IFERROR(IF(TODAY()&lt;I5,"Vencerá em "&amp;IF((I5-TODAY())=1,I5-TODAY()&amp;" dia",I5-TODAY()&amp;" dias"),"Vencido"),"")</f>
        <v>Vencerá em 193 dias</v>
      </c>
      <c r="K5" s="9">
        <f ca="1">IFERROR(I5-TODAY(),"")</f>
        <v>193</v>
      </c>
      <c r="L5" s="19"/>
      <c r="M5" s="13"/>
      <c r="N5" s="53" t="s">
        <v>15</v>
      </c>
      <c r="O5" s="8" t="s">
        <v>16</v>
      </c>
    </row>
    <row r="6" spans="3:15" ht="54.75" customHeight="1" x14ac:dyDescent="0.25">
      <c r="C6" s="22" t="s">
        <v>17</v>
      </c>
      <c r="D6" s="13" t="s">
        <v>18</v>
      </c>
      <c r="E6" s="23" t="s">
        <v>19</v>
      </c>
      <c r="F6" s="24" t="s">
        <v>20</v>
      </c>
      <c r="G6" s="17"/>
      <c r="H6" s="18">
        <v>364</v>
      </c>
      <c r="I6" s="19" t="str">
        <f t="shared" ref="I6:I64" si="1">IF(OR(G6="",H6=""),"",G6+H6)</f>
        <v/>
      </c>
      <c r="J6" s="20" t="str">
        <f t="shared" ca="1" si="0"/>
        <v/>
      </c>
      <c r="K6" s="9" t="str">
        <f t="shared" ref="K6:K64" ca="1" si="2">IFERROR(I6-TODAY(),"")</f>
        <v/>
      </c>
      <c r="L6" s="19"/>
      <c r="M6" s="24"/>
      <c r="N6" s="53" t="s">
        <v>21</v>
      </c>
      <c r="O6" s="8" t="s">
        <v>22</v>
      </c>
    </row>
    <row r="7" spans="3:15" ht="54.75" customHeight="1" x14ac:dyDescent="0.25">
      <c r="C7" s="25"/>
      <c r="D7" s="13"/>
      <c r="E7" s="23" t="s">
        <v>23</v>
      </c>
      <c r="F7" s="26" t="s">
        <v>24</v>
      </c>
      <c r="G7" s="17"/>
      <c r="H7" s="18">
        <v>364</v>
      </c>
      <c r="I7" s="19"/>
      <c r="J7" s="20"/>
      <c r="L7" s="19"/>
      <c r="M7" s="24"/>
      <c r="N7" s="53" t="s">
        <v>25</v>
      </c>
      <c r="O7" s="8" t="s">
        <v>26</v>
      </c>
    </row>
    <row r="8" spans="3:15" ht="30" customHeight="1" x14ac:dyDescent="0.25">
      <c r="C8" s="13" t="s">
        <v>27</v>
      </c>
      <c r="D8" s="13" t="s">
        <v>28</v>
      </c>
      <c r="E8" s="23" t="s">
        <v>29</v>
      </c>
      <c r="F8" s="26" t="s">
        <v>30</v>
      </c>
      <c r="G8" s="17">
        <v>43878</v>
      </c>
      <c r="H8" s="18">
        <v>364</v>
      </c>
      <c r="I8" s="19">
        <f t="shared" si="1"/>
        <v>44242</v>
      </c>
      <c r="J8" s="20" t="str">
        <f t="shared" ca="1" si="0"/>
        <v>Vencerá em 109 dias</v>
      </c>
      <c r="K8" s="9">
        <f t="shared" ca="1" si="2"/>
        <v>109</v>
      </c>
      <c r="L8" s="19">
        <f t="shared" ref="L8:L61" si="3">I8-180</f>
        <v>44062</v>
      </c>
      <c r="M8" s="26"/>
      <c r="N8" s="53" t="s">
        <v>31</v>
      </c>
      <c r="O8" s="8" t="s">
        <v>16</v>
      </c>
    </row>
    <row r="9" spans="3:15" ht="60" x14ac:dyDescent="0.25">
      <c r="C9" s="13" t="s">
        <v>32</v>
      </c>
      <c r="D9" s="13" t="s">
        <v>33</v>
      </c>
      <c r="E9" s="23" t="s">
        <v>34</v>
      </c>
      <c r="F9" s="26" t="s">
        <v>35</v>
      </c>
      <c r="G9" s="17">
        <v>43804</v>
      </c>
      <c r="H9" s="18">
        <v>364</v>
      </c>
      <c r="I9" s="19">
        <f t="shared" si="1"/>
        <v>44168</v>
      </c>
      <c r="J9" s="20" t="str">
        <f t="shared" ca="1" si="0"/>
        <v>Vencerá em 35 dias</v>
      </c>
      <c r="L9" s="19"/>
      <c r="M9" s="13"/>
      <c r="N9" s="53" t="s">
        <v>36</v>
      </c>
      <c r="O9" s="8" t="s">
        <v>16</v>
      </c>
    </row>
    <row r="10" spans="3:15" ht="60" customHeight="1" x14ac:dyDescent="0.25">
      <c r="C10" s="13" t="s">
        <v>37</v>
      </c>
      <c r="D10" s="13" t="s">
        <v>38</v>
      </c>
      <c r="E10" s="23" t="s">
        <v>39</v>
      </c>
      <c r="F10" s="26" t="s">
        <v>40</v>
      </c>
      <c r="G10" s="17">
        <v>43963</v>
      </c>
      <c r="H10" s="18">
        <v>364</v>
      </c>
      <c r="I10" s="19">
        <f t="shared" si="1"/>
        <v>44327</v>
      </c>
      <c r="J10" s="20" t="str">
        <f t="shared" ca="1" si="0"/>
        <v>Vencerá em 194 dias</v>
      </c>
      <c r="K10" s="9">
        <f t="shared" ca="1" si="2"/>
        <v>194</v>
      </c>
      <c r="L10" s="19">
        <f t="shared" si="3"/>
        <v>44147</v>
      </c>
      <c r="M10" s="26"/>
      <c r="N10" s="53" t="s">
        <v>41</v>
      </c>
      <c r="O10" s="8" t="s">
        <v>16</v>
      </c>
    </row>
    <row r="11" spans="3:15" ht="60" customHeight="1" x14ac:dyDescent="0.25">
      <c r="C11" s="13" t="s">
        <v>42</v>
      </c>
      <c r="D11" s="13" t="s">
        <v>43</v>
      </c>
      <c r="E11" s="21" t="s">
        <v>44</v>
      </c>
      <c r="F11" s="26" t="s">
        <v>45</v>
      </c>
      <c r="G11" s="17">
        <v>43936</v>
      </c>
      <c r="H11" s="18">
        <v>364</v>
      </c>
      <c r="I11" s="19">
        <f t="shared" si="1"/>
        <v>44300</v>
      </c>
      <c r="J11" s="20" t="str">
        <f t="shared" ca="1" si="0"/>
        <v>Vencerá em 167 dias</v>
      </c>
      <c r="K11" s="9">
        <f t="shared" ca="1" si="2"/>
        <v>167</v>
      </c>
      <c r="L11" s="19">
        <f t="shared" si="3"/>
        <v>44120</v>
      </c>
      <c r="M11" s="26"/>
      <c r="N11" s="53" t="s">
        <v>46</v>
      </c>
      <c r="O11" s="8" t="s">
        <v>16</v>
      </c>
    </row>
    <row r="12" spans="3:15" ht="60" customHeight="1" x14ac:dyDescent="0.25">
      <c r="C12" s="13" t="s">
        <v>47</v>
      </c>
      <c r="D12" s="13" t="s">
        <v>48</v>
      </c>
      <c r="E12" s="27" t="s">
        <v>49</v>
      </c>
      <c r="F12" s="26" t="s">
        <v>50</v>
      </c>
      <c r="G12" s="17">
        <v>44004</v>
      </c>
      <c r="H12" s="18">
        <v>364</v>
      </c>
      <c r="I12" s="19">
        <f t="shared" si="1"/>
        <v>44368</v>
      </c>
      <c r="J12" s="20" t="str">
        <f t="shared" ca="1" si="0"/>
        <v>Vencerá em 235 dias</v>
      </c>
      <c r="L12" s="19"/>
      <c r="M12" s="26"/>
      <c r="N12" s="53" t="s">
        <v>51</v>
      </c>
      <c r="O12" s="8" t="s">
        <v>16</v>
      </c>
    </row>
    <row r="13" spans="3:15" ht="60" customHeight="1" x14ac:dyDescent="0.25">
      <c r="C13" s="13" t="s">
        <v>52</v>
      </c>
      <c r="D13" s="13" t="s">
        <v>53</v>
      </c>
      <c r="E13" s="28" t="s">
        <v>54</v>
      </c>
      <c r="F13" s="26" t="s">
        <v>55</v>
      </c>
      <c r="G13" s="17">
        <v>43999</v>
      </c>
      <c r="H13" s="18">
        <v>364</v>
      </c>
      <c r="I13" s="19">
        <f>IF(OR(G13="",H13=""),"",G13+H13)</f>
        <v>44363</v>
      </c>
      <c r="J13" s="20" t="str">
        <f t="shared" ca="1" si="0"/>
        <v>Vencerá em 230 dias</v>
      </c>
      <c r="L13" s="19"/>
      <c r="M13" s="26"/>
      <c r="N13" s="53" t="s">
        <v>51</v>
      </c>
      <c r="O13" s="8" t="s">
        <v>16</v>
      </c>
    </row>
    <row r="14" spans="3:15" ht="60" customHeight="1" x14ac:dyDescent="0.25">
      <c r="C14" s="29" t="s">
        <v>56</v>
      </c>
      <c r="D14" s="13" t="s">
        <v>57</v>
      </c>
      <c r="E14" s="27" t="s">
        <v>58</v>
      </c>
      <c r="F14" s="26" t="s">
        <v>59</v>
      </c>
      <c r="G14" s="17">
        <v>43980</v>
      </c>
      <c r="H14" s="18">
        <v>364</v>
      </c>
      <c r="I14" s="19">
        <f t="shared" si="1"/>
        <v>44344</v>
      </c>
      <c r="J14" s="20" t="str">
        <f ca="1">IFERROR(IF(TODAY()&lt;I14,"Vencerá em "&amp;IF((I14-TODAY())=1,I14-TODAY()&amp;" dia",I14-TODAY()&amp;" dias"),"Vencido"),"")</f>
        <v>Vencerá em 211 dias</v>
      </c>
      <c r="L14" s="19"/>
      <c r="M14" s="26"/>
      <c r="N14" s="53" t="s">
        <v>51</v>
      </c>
      <c r="O14" s="8" t="s">
        <v>16</v>
      </c>
    </row>
    <row r="15" spans="3:15" ht="60" customHeight="1" x14ac:dyDescent="0.25">
      <c r="C15" s="13" t="s">
        <v>60</v>
      </c>
      <c r="D15" s="13" t="s">
        <v>61</v>
      </c>
      <c r="E15" s="28" t="s">
        <v>62</v>
      </c>
      <c r="F15" s="26" t="s">
        <v>63</v>
      </c>
      <c r="G15" s="17">
        <v>44018</v>
      </c>
      <c r="H15" s="18">
        <v>364</v>
      </c>
      <c r="I15" s="19">
        <f t="shared" si="1"/>
        <v>44382</v>
      </c>
      <c r="J15" s="20" t="str">
        <f t="shared" ca="1" si="0"/>
        <v>Vencerá em 249 dias</v>
      </c>
      <c r="K15" s="9">
        <f t="shared" ref="K15" ca="1" si="4">IFERROR(I15-TODAY(),"")</f>
        <v>249</v>
      </c>
      <c r="L15" s="19">
        <f t="shared" ref="L15" si="5">I15-180</f>
        <v>44202</v>
      </c>
      <c r="M15" s="26"/>
      <c r="N15" s="53" t="s">
        <v>64</v>
      </c>
      <c r="O15" s="8" t="s">
        <v>16</v>
      </c>
    </row>
    <row r="16" spans="3:15" ht="45" x14ac:dyDescent="0.25">
      <c r="C16" s="13" t="s">
        <v>65</v>
      </c>
      <c r="D16" s="13" t="s">
        <v>66</v>
      </c>
      <c r="E16" s="27" t="s">
        <v>67</v>
      </c>
      <c r="F16" s="26" t="s">
        <v>68</v>
      </c>
      <c r="G16" s="17">
        <v>44077</v>
      </c>
      <c r="H16" s="18">
        <v>364</v>
      </c>
      <c r="I16" s="19">
        <f t="shared" si="1"/>
        <v>44441</v>
      </c>
      <c r="J16" s="20" t="str">
        <f t="shared" ca="1" si="0"/>
        <v>Vencerá em 308 dias</v>
      </c>
      <c r="L16" s="19"/>
      <c r="M16" s="26"/>
      <c r="N16" s="53" t="s">
        <v>69</v>
      </c>
      <c r="O16" s="8" t="s">
        <v>16</v>
      </c>
    </row>
    <row r="17" spans="3:15" ht="61.5" customHeight="1" x14ac:dyDescent="0.25">
      <c r="C17" s="13" t="s">
        <v>70</v>
      </c>
      <c r="D17" s="13" t="s">
        <v>71</v>
      </c>
      <c r="E17" s="13" t="s">
        <v>72</v>
      </c>
      <c r="F17" s="26" t="s">
        <v>73</v>
      </c>
      <c r="G17" s="17"/>
      <c r="H17" s="18">
        <v>364</v>
      </c>
      <c r="I17" s="19" t="str">
        <f t="shared" si="1"/>
        <v/>
      </c>
      <c r="J17" s="20" t="str">
        <f t="shared" ca="1" si="0"/>
        <v/>
      </c>
      <c r="K17" s="9" t="str">
        <f t="shared" ca="1" si="2"/>
        <v/>
      </c>
      <c r="L17" s="19" t="e">
        <f t="shared" si="3"/>
        <v>#VALUE!</v>
      </c>
      <c r="M17" s="26"/>
      <c r="N17" s="53" t="s">
        <v>74</v>
      </c>
      <c r="O17" s="8" t="s">
        <v>75</v>
      </c>
    </row>
    <row r="18" spans="3:15" ht="105" x14ac:dyDescent="0.25">
      <c r="C18" s="13" t="s">
        <v>76</v>
      </c>
      <c r="D18" s="13"/>
      <c r="E18" s="13" t="s">
        <v>77</v>
      </c>
      <c r="F18" s="26" t="s">
        <v>78</v>
      </c>
      <c r="G18" s="17"/>
      <c r="H18" s="18">
        <v>364</v>
      </c>
      <c r="I18" s="19" t="str">
        <f t="shared" si="1"/>
        <v/>
      </c>
      <c r="J18" s="20" t="str">
        <f t="shared" ca="1" si="0"/>
        <v/>
      </c>
      <c r="K18" s="9" t="str">
        <f t="shared" ca="1" si="2"/>
        <v/>
      </c>
      <c r="L18" s="19"/>
      <c r="M18" s="26"/>
      <c r="N18" s="54" t="s">
        <v>79</v>
      </c>
      <c r="O18" s="8" t="s">
        <v>80</v>
      </c>
    </row>
    <row r="19" spans="3:15" ht="105" x14ac:dyDescent="0.25">
      <c r="C19" s="13" t="s">
        <v>81</v>
      </c>
      <c r="D19" s="13"/>
      <c r="E19" s="13" t="s">
        <v>82</v>
      </c>
      <c r="F19" s="13" t="s">
        <v>83</v>
      </c>
      <c r="G19" s="17"/>
      <c r="H19" s="18">
        <v>364</v>
      </c>
      <c r="I19" s="19" t="str">
        <f t="shared" si="1"/>
        <v/>
      </c>
      <c r="J19" s="20" t="str">
        <f t="shared" ca="1" si="0"/>
        <v/>
      </c>
      <c r="K19" s="9" t="str">
        <f t="shared" ca="1" si="2"/>
        <v/>
      </c>
      <c r="L19" s="19"/>
      <c r="M19" s="18" t="s">
        <v>84</v>
      </c>
      <c r="N19" s="54" t="s">
        <v>79</v>
      </c>
      <c r="O19" s="8" t="s">
        <v>80</v>
      </c>
    </row>
    <row r="20" spans="3:15" ht="30" customHeight="1" x14ac:dyDescent="0.25">
      <c r="C20" s="13" t="s">
        <v>85</v>
      </c>
      <c r="D20" s="13" t="s">
        <v>86</v>
      </c>
      <c r="E20" s="13" t="s">
        <v>87</v>
      </c>
      <c r="F20" s="31" t="s">
        <v>88</v>
      </c>
      <c r="G20" s="17">
        <v>43924</v>
      </c>
      <c r="H20" s="18">
        <v>364</v>
      </c>
      <c r="I20" s="19">
        <f t="shared" si="1"/>
        <v>44288</v>
      </c>
      <c r="J20" s="20" t="str">
        <f t="shared" ca="1" si="0"/>
        <v>Vencerá em 155 dias</v>
      </c>
      <c r="K20" s="9">
        <f t="shared" ca="1" si="2"/>
        <v>155</v>
      </c>
      <c r="L20" s="19"/>
      <c r="M20" s="18" t="s">
        <v>84</v>
      </c>
      <c r="N20" s="54" t="s">
        <v>89</v>
      </c>
      <c r="O20" s="8" t="s">
        <v>16</v>
      </c>
    </row>
    <row r="21" spans="3:15" ht="30" customHeight="1" x14ac:dyDescent="0.25">
      <c r="C21" s="13" t="s">
        <v>90</v>
      </c>
      <c r="D21" s="32" t="s">
        <v>91</v>
      </c>
      <c r="E21" s="13" t="s">
        <v>92</v>
      </c>
      <c r="F21" s="26" t="s">
        <v>93</v>
      </c>
      <c r="G21" s="17"/>
      <c r="H21" s="18">
        <v>364</v>
      </c>
      <c r="I21" s="19" t="str">
        <f t="shared" si="1"/>
        <v/>
      </c>
      <c r="J21" s="20" t="str">
        <f t="shared" ca="1" si="0"/>
        <v/>
      </c>
      <c r="K21" s="9" t="str">
        <f t="shared" ca="1" si="2"/>
        <v/>
      </c>
      <c r="L21" s="19" t="e">
        <f t="shared" si="3"/>
        <v>#VALUE!</v>
      </c>
      <c r="M21" s="26"/>
      <c r="N21" s="53" t="s">
        <v>94</v>
      </c>
      <c r="O21" s="8" t="s">
        <v>26</v>
      </c>
    </row>
    <row r="22" spans="3:15" ht="30" customHeight="1" x14ac:dyDescent="0.25">
      <c r="C22" s="13" t="s">
        <v>95</v>
      </c>
      <c r="D22" s="13"/>
      <c r="E22" s="13" t="s">
        <v>96</v>
      </c>
      <c r="F22" s="26" t="s">
        <v>97</v>
      </c>
      <c r="G22" s="17"/>
      <c r="H22" s="18">
        <v>364</v>
      </c>
      <c r="I22" s="19" t="str">
        <f t="shared" si="1"/>
        <v/>
      </c>
      <c r="J22" s="20" t="str">
        <f t="shared" ca="1" si="0"/>
        <v/>
      </c>
      <c r="K22" s="9" t="str">
        <f t="shared" ca="1" si="2"/>
        <v/>
      </c>
      <c r="L22" s="19"/>
      <c r="M22" s="13"/>
      <c r="N22" s="54" t="s">
        <v>98</v>
      </c>
      <c r="O22" s="8" t="s">
        <v>75</v>
      </c>
    </row>
    <row r="23" spans="3:15" ht="54.75" customHeight="1" x14ac:dyDescent="0.25">
      <c r="C23" s="13" t="s">
        <v>99</v>
      </c>
      <c r="D23" s="13" t="s">
        <v>100</v>
      </c>
      <c r="E23" s="30" t="s">
        <v>101</v>
      </c>
      <c r="F23" s="26" t="s">
        <v>102</v>
      </c>
      <c r="G23" s="17">
        <v>43999</v>
      </c>
      <c r="H23" s="18">
        <v>364</v>
      </c>
      <c r="I23" s="19">
        <f t="shared" si="1"/>
        <v>44363</v>
      </c>
      <c r="J23" s="20" t="str">
        <f t="shared" ca="1" si="0"/>
        <v>Vencerá em 230 dias</v>
      </c>
      <c r="K23" s="9">
        <f t="shared" ca="1" si="2"/>
        <v>230</v>
      </c>
      <c r="L23" s="19"/>
      <c r="M23" s="13"/>
      <c r="N23" s="54" t="s">
        <v>103</v>
      </c>
      <c r="O23" s="8" t="s">
        <v>16</v>
      </c>
    </row>
    <row r="24" spans="3:15" ht="54.75" customHeight="1" x14ac:dyDescent="0.25">
      <c r="C24" s="13" t="s">
        <v>104</v>
      </c>
      <c r="D24" s="13" t="s">
        <v>105</v>
      </c>
      <c r="E24" s="30" t="s">
        <v>106</v>
      </c>
      <c r="F24" s="26" t="s">
        <v>107</v>
      </c>
      <c r="G24" s="17">
        <v>44053</v>
      </c>
      <c r="H24" s="18">
        <v>364</v>
      </c>
      <c r="I24" s="19">
        <f t="shared" si="1"/>
        <v>44417</v>
      </c>
      <c r="J24" s="20" t="str">
        <f t="shared" ca="1" si="0"/>
        <v>Vencerá em 284 dias</v>
      </c>
      <c r="K24" s="9">
        <f t="shared" ca="1" si="2"/>
        <v>284</v>
      </c>
      <c r="L24" s="19"/>
      <c r="M24" s="13"/>
      <c r="N24" s="54" t="s">
        <v>103</v>
      </c>
      <c r="O24" s="8" t="s">
        <v>16</v>
      </c>
    </row>
    <row r="25" spans="3:15" ht="54.75" customHeight="1" x14ac:dyDescent="0.25">
      <c r="C25" s="13" t="s">
        <v>108</v>
      </c>
      <c r="D25" s="13" t="s">
        <v>109</v>
      </c>
      <c r="E25" s="27" t="s">
        <v>110</v>
      </c>
      <c r="F25" s="26" t="s">
        <v>111</v>
      </c>
      <c r="G25" s="17">
        <v>43999</v>
      </c>
      <c r="H25" s="18">
        <v>364</v>
      </c>
      <c r="I25" s="19">
        <f>IF(OR(G25="",H25=""),"",G25+H25)</f>
        <v>44363</v>
      </c>
      <c r="J25" s="20" t="str">
        <f ca="1">IFERROR(IF(TODAY()&lt;I25,"Vencerá em "&amp;IF((I25-TODAY())=1,I25-TODAY()&amp;" dia",I25-TODAY()&amp;" dias"),"Vencido"),"")</f>
        <v>Vencerá em 230 dias</v>
      </c>
      <c r="K25" s="9">
        <f ca="1">IFERROR(I25-TODAY(),"")</f>
        <v>230</v>
      </c>
      <c r="L25" s="19">
        <f>I25-180</f>
        <v>44183</v>
      </c>
      <c r="M25" s="13"/>
      <c r="N25" s="54" t="s">
        <v>64</v>
      </c>
      <c r="O25" s="8" t="s">
        <v>16</v>
      </c>
    </row>
    <row r="26" spans="3:15" ht="45" x14ac:dyDescent="0.25">
      <c r="C26" s="13" t="s">
        <v>112</v>
      </c>
      <c r="D26" s="13"/>
      <c r="E26" s="30" t="s">
        <v>113</v>
      </c>
      <c r="F26" s="26" t="s">
        <v>114</v>
      </c>
      <c r="G26" s="17"/>
      <c r="H26" s="18">
        <v>364</v>
      </c>
      <c r="I26" s="19" t="str">
        <f t="shared" si="1"/>
        <v/>
      </c>
      <c r="J26" s="20" t="str">
        <f t="shared" ca="1" si="0"/>
        <v/>
      </c>
      <c r="K26" s="9" t="str">
        <f t="shared" ca="1" si="2"/>
        <v/>
      </c>
      <c r="L26" s="19"/>
      <c r="M26" s="13"/>
      <c r="N26" s="54" t="s">
        <v>115</v>
      </c>
      <c r="O26" s="8" t="s">
        <v>26</v>
      </c>
    </row>
    <row r="27" spans="3:15" ht="90" x14ac:dyDescent="0.25">
      <c r="C27" s="22" t="s">
        <v>116</v>
      </c>
      <c r="D27" s="13" t="s">
        <v>117</v>
      </c>
      <c r="E27" s="33" t="s">
        <v>118</v>
      </c>
      <c r="F27" s="26" t="s">
        <v>119</v>
      </c>
      <c r="G27" s="17">
        <v>43845</v>
      </c>
      <c r="H27" s="18">
        <v>364</v>
      </c>
      <c r="I27" s="19">
        <f t="shared" si="1"/>
        <v>44209</v>
      </c>
      <c r="J27" s="20" t="str">
        <f t="shared" ca="1" si="0"/>
        <v>Vencerá em 76 dias</v>
      </c>
      <c r="K27" s="9">
        <f t="shared" ca="1" si="2"/>
        <v>76</v>
      </c>
      <c r="L27" s="19">
        <f t="shared" si="3"/>
        <v>44029</v>
      </c>
      <c r="M27" s="26"/>
      <c r="N27" s="54" t="s">
        <v>120</v>
      </c>
      <c r="O27" s="8" t="s">
        <v>16</v>
      </c>
    </row>
    <row r="28" spans="3:15" ht="45" x14ac:dyDescent="0.25">
      <c r="C28" s="25"/>
      <c r="D28" s="13" t="s">
        <v>121</v>
      </c>
      <c r="E28" s="34"/>
      <c r="F28" s="26" t="s">
        <v>122</v>
      </c>
      <c r="G28" s="17">
        <v>44014</v>
      </c>
      <c r="H28" s="18">
        <v>364</v>
      </c>
      <c r="I28" s="19">
        <f t="shared" si="1"/>
        <v>44378</v>
      </c>
      <c r="J28" s="20" t="str">
        <f t="shared" ca="1" si="0"/>
        <v>Vencerá em 245 dias</v>
      </c>
      <c r="L28" s="19"/>
      <c r="M28" s="26"/>
      <c r="N28" s="54" t="s">
        <v>123</v>
      </c>
      <c r="O28" s="8" t="s">
        <v>16</v>
      </c>
    </row>
    <row r="29" spans="3:15" ht="30" customHeight="1" x14ac:dyDescent="0.25">
      <c r="C29" s="13" t="s">
        <v>124</v>
      </c>
      <c r="D29" s="13"/>
      <c r="E29" s="13" t="s">
        <v>125</v>
      </c>
      <c r="F29" s="13" t="s">
        <v>126</v>
      </c>
      <c r="G29" s="17"/>
      <c r="H29" s="18"/>
      <c r="I29" s="19"/>
      <c r="J29" s="20"/>
      <c r="L29" s="19"/>
      <c r="M29" s="26"/>
      <c r="N29" s="53" t="s">
        <v>127</v>
      </c>
      <c r="O29" s="8" t="s">
        <v>26</v>
      </c>
    </row>
    <row r="30" spans="3:15" ht="30" customHeight="1" x14ac:dyDescent="0.25">
      <c r="C30" s="13" t="s">
        <v>128</v>
      </c>
      <c r="D30" s="13" t="s">
        <v>129</v>
      </c>
      <c r="E30" s="13" t="s">
        <v>130</v>
      </c>
      <c r="F30" s="26" t="s">
        <v>131</v>
      </c>
      <c r="G30" s="17"/>
      <c r="H30" s="18">
        <v>364</v>
      </c>
      <c r="I30" s="19" t="str">
        <f t="shared" si="1"/>
        <v/>
      </c>
      <c r="J30" s="20" t="str">
        <f t="shared" ca="1" si="0"/>
        <v/>
      </c>
      <c r="K30" s="9" t="str">
        <f t="shared" ca="1" si="2"/>
        <v/>
      </c>
      <c r="L30" s="19"/>
      <c r="M30" s="26"/>
      <c r="N30" s="54" t="s">
        <v>94</v>
      </c>
      <c r="O30" s="8" t="s">
        <v>26</v>
      </c>
    </row>
    <row r="31" spans="3:15" ht="45.75" customHeight="1" x14ac:dyDescent="0.25">
      <c r="C31" s="13" t="s">
        <v>132</v>
      </c>
      <c r="D31" s="13"/>
      <c r="E31" s="13" t="s">
        <v>133</v>
      </c>
      <c r="F31" s="26" t="s">
        <v>134</v>
      </c>
      <c r="G31" s="17"/>
      <c r="H31" s="18">
        <v>364</v>
      </c>
      <c r="I31" s="19" t="str">
        <f t="shared" si="1"/>
        <v/>
      </c>
      <c r="J31" s="20" t="str">
        <f t="shared" ca="1" si="0"/>
        <v/>
      </c>
      <c r="K31" s="9" t="str">
        <f t="shared" ca="1" si="2"/>
        <v/>
      </c>
      <c r="L31" s="19" t="e">
        <f t="shared" si="3"/>
        <v>#VALUE!</v>
      </c>
      <c r="M31" s="18" t="s">
        <v>84</v>
      </c>
      <c r="N31" s="54" t="s">
        <v>135</v>
      </c>
      <c r="O31" s="8" t="s">
        <v>26</v>
      </c>
    </row>
    <row r="32" spans="3:15" ht="59.25" customHeight="1" x14ac:dyDescent="0.25">
      <c r="C32" s="13" t="s">
        <v>136</v>
      </c>
      <c r="D32" s="13"/>
      <c r="E32" s="13" t="s">
        <v>137</v>
      </c>
      <c r="F32" s="26" t="s">
        <v>138</v>
      </c>
      <c r="G32" s="17"/>
      <c r="H32" s="18">
        <v>364</v>
      </c>
      <c r="I32" s="19" t="str">
        <f t="shared" si="1"/>
        <v/>
      </c>
      <c r="J32" s="20" t="str">
        <f t="shared" ca="1" si="0"/>
        <v/>
      </c>
      <c r="K32" s="9" t="str">
        <f t="shared" ca="1" si="2"/>
        <v/>
      </c>
      <c r="L32" s="19"/>
      <c r="M32" s="13"/>
      <c r="N32" s="54" t="s">
        <v>115</v>
      </c>
      <c r="O32" s="8" t="s">
        <v>26</v>
      </c>
    </row>
    <row r="33" spans="3:15" ht="30" customHeight="1" x14ac:dyDescent="0.25">
      <c r="C33" s="13" t="s">
        <v>139</v>
      </c>
      <c r="D33" s="13" t="s">
        <v>140</v>
      </c>
      <c r="E33" s="13" t="s">
        <v>141</v>
      </c>
      <c r="F33" s="26" t="s">
        <v>142</v>
      </c>
      <c r="G33" s="17"/>
      <c r="H33" s="18">
        <v>364</v>
      </c>
      <c r="I33" s="19" t="str">
        <f t="shared" si="1"/>
        <v/>
      </c>
      <c r="J33" s="20" t="str">
        <f t="shared" ca="1" si="0"/>
        <v/>
      </c>
      <c r="L33" s="19"/>
      <c r="M33" s="13"/>
      <c r="N33" s="54" t="s">
        <v>143</v>
      </c>
      <c r="O33" s="8" t="s">
        <v>144</v>
      </c>
    </row>
    <row r="34" spans="3:15" ht="30" customHeight="1" x14ac:dyDescent="0.25">
      <c r="C34" s="13" t="s">
        <v>145</v>
      </c>
      <c r="D34" s="13"/>
      <c r="E34" s="13" t="s">
        <v>146</v>
      </c>
      <c r="F34" s="26" t="s">
        <v>147</v>
      </c>
      <c r="G34" s="17"/>
      <c r="H34" s="18">
        <v>364</v>
      </c>
      <c r="I34" s="19" t="str">
        <f t="shared" si="1"/>
        <v/>
      </c>
      <c r="J34" s="20" t="str">
        <f t="shared" ca="1" si="0"/>
        <v/>
      </c>
      <c r="L34" s="19"/>
      <c r="M34" s="26"/>
      <c r="N34" s="54" t="s">
        <v>143</v>
      </c>
      <c r="O34" s="8" t="s">
        <v>144</v>
      </c>
    </row>
    <row r="35" spans="3:15" ht="75" x14ac:dyDescent="0.25">
      <c r="C35" s="13" t="s">
        <v>148</v>
      </c>
      <c r="D35" s="13"/>
      <c r="E35" s="13" t="s">
        <v>149</v>
      </c>
      <c r="F35" s="26" t="s">
        <v>150</v>
      </c>
      <c r="G35" s="17"/>
      <c r="H35" s="18">
        <v>364</v>
      </c>
      <c r="I35" s="19" t="str">
        <f t="shared" si="1"/>
        <v/>
      </c>
      <c r="J35" s="20" t="str">
        <f t="shared" ca="1" si="0"/>
        <v/>
      </c>
      <c r="K35" s="9" t="str">
        <f t="shared" ca="1" si="2"/>
        <v/>
      </c>
      <c r="L35" s="19" t="e">
        <f t="shared" si="3"/>
        <v>#VALUE!</v>
      </c>
      <c r="M35" s="13"/>
      <c r="N35" s="54" t="s">
        <v>151</v>
      </c>
      <c r="O35" s="8" t="s">
        <v>152</v>
      </c>
    </row>
    <row r="36" spans="3:15" ht="30" x14ac:dyDescent="0.25">
      <c r="C36" s="13" t="s">
        <v>153</v>
      </c>
      <c r="D36" s="35" t="s">
        <v>154</v>
      </c>
      <c r="E36" s="13" t="s">
        <v>155</v>
      </c>
      <c r="F36" s="26" t="s">
        <v>156</v>
      </c>
      <c r="G36" s="17"/>
      <c r="H36" s="18">
        <v>364</v>
      </c>
      <c r="I36" s="19" t="str">
        <f t="shared" si="1"/>
        <v/>
      </c>
      <c r="J36" s="20" t="str">
        <f t="shared" ca="1" si="0"/>
        <v/>
      </c>
      <c r="K36" s="9" t="str">
        <f t="shared" ca="1" si="2"/>
        <v/>
      </c>
      <c r="L36" s="19"/>
      <c r="M36" s="13"/>
      <c r="N36" s="54" t="s">
        <v>157</v>
      </c>
      <c r="O36" s="8" t="s">
        <v>26</v>
      </c>
    </row>
    <row r="37" spans="3:15" ht="60" customHeight="1" x14ac:dyDescent="0.25">
      <c r="C37" s="13" t="s">
        <v>159</v>
      </c>
      <c r="D37" s="13" t="s">
        <v>160</v>
      </c>
      <c r="E37" s="13" t="s">
        <v>161</v>
      </c>
      <c r="F37" s="26" t="s">
        <v>162</v>
      </c>
      <c r="G37" s="17">
        <v>44056</v>
      </c>
      <c r="H37" s="18">
        <v>364</v>
      </c>
      <c r="I37" s="19">
        <f t="shared" si="1"/>
        <v>44420</v>
      </c>
      <c r="J37" s="20" t="str">
        <f t="shared" ca="1" si="0"/>
        <v>Vencerá em 287 dias</v>
      </c>
      <c r="K37" s="9">
        <f t="shared" ca="1" si="2"/>
        <v>287</v>
      </c>
      <c r="L37" s="19"/>
      <c r="M37" s="13"/>
      <c r="N37" s="54" t="s">
        <v>103</v>
      </c>
      <c r="O37" s="8" t="s">
        <v>16</v>
      </c>
    </row>
    <row r="38" spans="3:15" ht="75" x14ac:dyDescent="0.25">
      <c r="C38" s="13" t="s">
        <v>163</v>
      </c>
      <c r="D38" s="13"/>
      <c r="E38" s="13" t="s">
        <v>164</v>
      </c>
      <c r="F38" s="26" t="s">
        <v>165</v>
      </c>
      <c r="G38" s="17"/>
      <c r="H38" s="18">
        <v>364</v>
      </c>
      <c r="I38" s="19" t="str">
        <f t="shared" si="1"/>
        <v/>
      </c>
      <c r="J38" s="20" t="str">
        <f t="shared" ca="1" si="0"/>
        <v/>
      </c>
      <c r="K38" s="9" t="str">
        <f t="shared" ca="1" si="2"/>
        <v/>
      </c>
      <c r="L38" s="19" t="e">
        <f t="shared" si="3"/>
        <v>#VALUE!</v>
      </c>
      <c r="M38" s="13"/>
      <c r="N38" s="54" t="s">
        <v>166</v>
      </c>
      <c r="O38" s="8" t="s">
        <v>152</v>
      </c>
    </row>
    <row r="39" spans="3:15" ht="120" x14ac:dyDescent="0.25">
      <c r="C39" s="13" t="s">
        <v>167</v>
      </c>
      <c r="D39" s="13" t="s">
        <v>168</v>
      </c>
      <c r="E39" s="13" t="s">
        <v>169</v>
      </c>
      <c r="F39" s="26" t="s">
        <v>170</v>
      </c>
      <c r="G39" s="17"/>
      <c r="H39" s="18">
        <v>364</v>
      </c>
      <c r="I39" s="19" t="str">
        <f t="shared" si="1"/>
        <v/>
      </c>
      <c r="J39" s="20" t="str">
        <f t="shared" ca="1" si="0"/>
        <v/>
      </c>
      <c r="K39" s="9" t="str">
        <f t="shared" ca="1" si="2"/>
        <v/>
      </c>
      <c r="L39" s="19"/>
      <c r="M39" s="26"/>
      <c r="N39" s="54" t="s">
        <v>171</v>
      </c>
      <c r="O39" s="8" t="s">
        <v>172</v>
      </c>
    </row>
    <row r="40" spans="3:15" ht="101.25" customHeight="1" x14ac:dyDescent="0.25">
      <c r="C40" s="13" t="s">
        <v>173</v>
      </c>
      <c r="D40" s="13"/>
      <c r="E40" s="13" t="s">
        <v>174</v>
      </c>
      <c r="F40" s="26" t="s">
        <v>175</v>
      </c>
      <c r="G40" s="17"/>
      <c r="H40" s="18">
        <v>364</v>
      </c>
      <c r="I40" s="19" t="str">
        <f t="shared" si="1"/>
        <v/>
      </c>
      <c r="J40" s="20" t="str">
        <f t="shared" ca="1" si="0"/>
        <v/>
      </c>
      <c r="K40" s="9" t="str">
        <f t="shared" ca="1" si="2"/>
        <v/>
      </c>
      <c r="L40" s="19" t="e">
        <f t="shared" si="3"/>
        <v>#VALUE!</v>
      </c>
      <c r="M40" s="13"/>
      <c r="N40" s="54" t="s">
        <v>176</v>
      </c>
      <c r="O40" s="8" t="s">
        <v>152</v>
      </c>
    </row>
    <row r="41" spans="3:15" ht="30" customHeight="1" x14ac:dyDescent="0.25">
      <c r="C41" s="13" t="s">
        <v>177</v>
      </c>
      <c r="D41" s="36" t="s">
        <v>178</v>
      </c>
      <c r="E41" s="13" t="s">
        <v>179</v>
      </c>
      <c r="F41" s="26" t="s">
        <v>180</v>
      </c>
      <c r="G41" s="17"/>
      <c r="H41" s="18">
        <v>364</v>
      </c>
      <c r="I41" s="19" t="str">
        <f t="shared" si="1"/>
        <v/>
      </c>
      <c r="J41" s="20" t="str">
        <f t="shared" ca="1" si="0"/>
        <v/>
      </c>
      <c r="K41" s="9" t="str">
        <f t="shared" ca="1" si="2"/>
        <v/>
      </c>
      <c r="L41" s="19"/>
      <c r="M41" s="13"/>
      <c r="N41" s="53" t="s">
        <v>181</v>
      </c>
      <c r="O41" s="8" t="s">
        <v>26</v>
      </c>
    </row>
    <row r="42" spans="3:15" ht="26.25" customHeight="1" x14ac:dyDescent="0.25">
      <c r="C42" s="13" t="s">
        <v>182</v>
      </c>
      <c r="D42" s="36"/>
      <c r="E42" s="13" t="s">
        <v>183</v>
      </c>
      <c r="F42" s="26" t="s">
        <v>184</v>
      </c>
      <c r="G42" s="17"/>
      <c r="H42" s="18">
        <v>364</v>
      </c>
      <c r="I42" s="19" t="str">
        <f t="shared" si="1"/>
        <v/>
      </c>
      <c r="J42" s="20" t="str">
        <f t="shared" ca="1" si="0"/>
        <v/>
      </c>
      <c r="K42" s="9" t="str">
        <f t="shared" ca="1" si="2"/>
        <v/>
      </c>
      <c r="L42" s="19" t="e">
        <f t="shared" si="3"/>
        <v>#VALUE!</v>
      </c>
      <c r="M42" s="13"/>
      <c r="N42" s="54" t="s">
        <v>185</v>
      </c>
      <c r="O42" s="8" t="s">
        <v>152</v>
      </c>
    </row>
    <row r="43" spans="3:15" ht="44.25" customHeight="1" x14ac:dyDescent="0.25">
      <c r="C43" s="13" t="s">
        <v>186</v>
      </c>
      <c r="D43" s="36" t="s">
        <v>187</v>
      </c>
      <c r="E43" s="13" t="s">
        <v>188</v>
      </c>
      <c r="F43" s="26" t="s">
        <v>189</v>
      </c>
      <c r="G43" s="17">
        <v>44014</v>
      </c>
      <c r="H43" s="18">
        <v>364</v>
      </c>
      <c r="I43" s="19">
        <f t="shared" si="1"/>
        <v>44378</v>
      </c>
      <c r="J43" s="20" t="str">
        <f t="shared" ca="1" si="0"/>
        <v>Vencerá em 245 dias</v>
      </c>
      <c r="L43" s="19"/>
      <c r="M43" s="13"/>
      <c r="N43" s="54" t="s">
        <v>190</v>
      </c>
      <c r="O43" s="8" t="s">
        <v>158</v>
      </c>
    </row>
    <row r="44" spans="3:15" ht="120" x14ac:dyDescent="0.25">
      <c r="C44" s="13" t="s">
        <v>191</v>
      </c>
      <c r="D44" s="13"/>
      <c r="E44" s="13" t="s">
        <v>192</v>
      </c>
      <c r="F44" s="26" t="s">
        <v>193</v>
      </c>
      <c r="G44" s="17"/>
      <c r="H44" s="18">
        <v>364</v>
      </c>
      <c r="I44" s="19"/>
      <c r="J44" s="20"/>
      <c r="L44" s="19"/>
      <c r="M44" s="13"/>
      <c r="N44" s="54" t="s">
        <v>194</v>
      </c>
      <c r="O44" s="8" t="s">
        <v>152</v>
      </c>
    </row>
    <row r="45" spans="3:15" ht="30" customHeight="1" x14ac:dyDescent="0.25">
      <c r="C45" s="13" t="s">
        <v>195</v>
      </c>
      <c r="D45" s="13"/>
      <c r="E45" s="13" t="s">
        <v>196</v>
      </c>
      <c r="F45" s="26" t="s">
        <v>197</v>
      </c>
      <c r="G45" s="17"/>
      <c r="H45" s="18">
        <v>364</v>
      </c>
      <c r="I45" s="19" t="str">
        <f t="shared" si="1"/>
        <v/>
      </c>
      <c r="J45" s="20" t="str">
        <f t="shared" ca="1" si="0"/>
        <v/>
      </c>
      <c r="K45" s="9" t="str">
        <f t="shared" ca="1" si="2"/>
        <v/>
      </c>
      <c r="L45" s="19" t="e">
        <f t="shared" si="3"/>
        <v>#VALUE!</v>
      </c>
      <c r="M45" s="13"/>
      <c r="N45" s="53" t="s">
        <v>198</v>
      </c>
      <c r="O45" s="8" t="s">
        <v>26</v>
      </c>
    </row>
    <row r="46" spans="3:15" ht="30" customHeight="1" x14ac:dyDescent="0.25">
      <c r="C46" s="13" t="s">
        <v>199</v>
      </c>
      <c r="D46" s="13"/>
      <c r="E46" s="13" t="s">
        <v>200</v>
      </c>
      <c r="F46" s="26" t="s">
        <v>201</v>
      </c>
      <c r="G46" s="17"/>
      <c r="H46" s="18">
        <v>364</v>
      </c>
      <c r="I46" s="19"/>
      <c r="J46" s="20"/>
      <c r="K46" s="9">
        <f t="shared" ca="1" si="2"/>
        <v>-44133</v>
      </c>
      <c r="L46" s="19">
        <f t="shared" si="3"/>
        <v>-180</v>
      </c>
      <c r="M46" s="13"/>
      <c r="N46" s="54" t="s">
        <v>202</v>
      </c>
      <c r="O46" s="8" t="s">
        <v>75</v>
      </c>
    </row>
    <row r="47" spans="3:15" ht="30" customHeight="1" x14ac:dyDescent="0.25">
      <c r="C47" s="13" t="s">
        <v>203</v>
      </c>
      <c r="D47" s="13"/>
      <c r="E47" s="13" t="s">
        <v>204</v>
      </c>
      <c r="F47" s="13" t="s">
        <v>205</v>
      </c>
      <c r="G47" s="17"/>
      <c r="H47" s="18">
        <v>364</v>
      </c>
      <c r="I47" s="19"/>
      <c r="J47" s="20"/>
      <c r="K47" s="9">
        <f t="shared" ca="1" si="2"/>
        <v>-44133</v>
      </c>
      <c r="L47" s="19">
        <f t="shared" si="3"/>
        <v>-180</v>
      </c>
      <c r="M47" s="13"/>
      <c r="N47" s="54" t="s">
        <v>206</v>
      </c>
      <c r="O47" s="8" t="s">
        <v>26</v>
      </c>
    </row>
    <row r="48" spans="3:15" ht="65.25" customHeight="1" x14ac:dyDescent="0.25">
      <c r="C48" s="13" t="s">
        <v>207</v>
      </c>
      <c r="D48" s="13"/>
      <c r="E48" s="13" t="s">
        <v>208</v>
      </c>
      <c r="F48" s="26" t="s">
        <v>209</v>
      </c>
      <c r="G48" s="17"/>
      <c r="H48" s="18">
        <v>364</v>
      </c>
      <c r="I48" s="19"/>
      <c r="J48" s="20"/>
      <c r="K48" s="9">
        <f t="shared" ca="1" si="2"/>
        <v>-44133</v>
      </c>
      <c r="L48" s="19">
        <f t="shared" si="3"/>
        <v>-180</v>
      </c>
      <c r="M48" s="13"/>
      <c r="N48" s="54" t="s">
        <v>210</v>
      </c>
      <c r="O48" s="8" t="s">
        <v>26</v>
      </c>
    </row>
    <row r="49" spans="3:15" ht="44.25" customHeight="1" x14ac:dyDescent="0.25">
      <c r="C49" s="13" t="s">
        <v>211</v>
      </c>
      <c r="D49" s="13" t="s">
        <v>212</v>
      </c>
      <c r="E49" s="13" t="s">
        <v>213</v>
      </c>
      <c r="F49" s="13" t="s">
        <v>214</v>
      </c>
      <c r="G49" s="17">
        <v>43829</v>
      </c>
      <c r="H49" s="18">
        <v>364</v>
      </c>
      <c r="I49" s="19">
        <f t="shared" si="1"/>
        <v>44193</v>
      </c>
      <c r="J49" s="20" t="str">
        <f t="shared" ca="1" si="0"/>
        <v>Vencerá em 60 dias</v>
      </c>
      <c r="K49" s="9">
        <f t="shared" ca="1" si="2"/>
        <v>60</v>
      </c>
      <c r="L49" s="19">
        <f t="shared" si="3"/>
        <v>44013</v>
      </c>
      <c r="M49" s="13"/>
      <c r="N49" s="53" t="s">
        <v>215</v>
      </c>
      <c r="O49" s="8" t="s">
        <v>216</v>
      </c>
    </row>
    <row r="50" spans="3:15" ht="106.5" customHeight="1" x14ac:dyDescent="0.25">
      <c r="C50" s="13" t="s">
        <v>217</v>
      </c>
      <c r="D50" s="13"/>
      <c r="E50" s="30" t="s">
        <v>218</v>
      </c>
      <c r="F50" s="26" t="s">
        <v>219</v>
      </c>
      <c r="G50" s="17"/>
      <c r="H50" s="18">
        <v>364</v>
      </c>
      <c r="I50" s="19" t="str">
        <f t="shared" si="1"/>
        <v/>
      </c>
      <c r="J50" s="20" t="str">
        <f t="shared" ca="1" si="0"/>
        <v/>
      </c>
      <c r="K50" s="9" t="str">
        <f t="shared" ca="1" si="2"/>
        <v/>
      </c>
      <c r="L50" s="19" t="e">
        <f t="shared" si="3"/>
        <v>#VALUE!</v>
      </c>
      <c r="M50" s="13"/>
      <c r="N50" s="53" t="s">
        <v>220</v>
      </c>
      <c r="O50" s="8" t="s">
        <v>152</v>
      </c>
    </row>
    <row r="51" spans="3:15" ht="30" customHeight="1" x14ac:dyDescent="0.25">
      <c r="C51" s="13" t="s">
        <v>221</v>
      </c>
      <c r="D51" s="13"/>
      <c r="E51" s="13" t="s">
        <v>222</v>
      </c>
      <c r="F51" s="26" t="s">
        <v>223</v>
      </c>
      <c r="G51" s="17"/>
      <c r="H51" s="18"/>
      <c r="I51" s="19" t="str">
        <f t="shared" si="1"/>
        <v/>
      </c>
      <c r="J51" s="20" t="str">
        <f t="shared" ca="1" si="0"/>
        <v/>
      </c>
      <c r="K51" s="9" t="str">
        <f t="shared" ca="1" si="2"/>
        <v/>
      </c>
      <c r="L51" s="19" t="e">
        <f t="shared" si="3"/>
        <v>#VALUE!</v>
      </c>
      <c r="M51" s="13"/>
      <c r="N51" s="54" t="s">
        <v>25</v>
      </c>
      <c r="O51" s="8" t="s">
        <v>26</v>
      </c>
    </row>
    <row r="52" spans="3:15" ht="83.25" customHeight="1" x14ac:dyDescent="0.25">
      <c r="C52" s="13" t="s">
        <v>224</v>
      </c>
      <c r="D52" s="13"/>
      <c r="E52" s="13" t="s">
        <v>225</v>
      </c>
      <c r="F52" s="13" t="s">
        <v>226</v>
      </c>
      <c r="G52" s="17"/>
      <c r="H52" s="18"/>
      <c r="I52" s="19"/>
      <c r="J52" s="20"/>
      <c r="L52" s="19"/>
      <c r="M52" s="13"/>
      <c r="N52" s="54" t="s">
        <v>227</v>
      </c>
      <c r="O52" s="8" t="s">
        <v>228</v>
      </c>
    </row>
    <row r="53" spans="3:15" ht="27.75" customHeight="1" x14ac:dyDescent="0.25">
      <c r="C53" s="13" t="s">
        <v>229</v>
      </c>
      <c r="D53" s="13"/>
      <c r="E53" s="13" t="s">
        <v>230</v>
      </c>
      <c r="F53" s="26" t="s">
        <v>231</v>
      </c>
      <c r="G53" s="17"/>
      <c r="H53" s="18"/>
      <c r="I53" s="19" t="str">
        <f t="shared" si="1"/>
        <v/>
      </c>
      <c r="J53" s="20" t="str">
        <f t="shared" ca="1" si="0"/>
        <v/>
      </c>
      <c r="K53" s="9" t="str">
        <f t="shared" ca="1" si="2"/>
        <v/>
      </c>
      <c r="L53" s="19" t="e">
        <f t="shared" si="3"/>
        <v>#VALUE!</v>
      </c>
      <c r="M53" s="13"/>
      <c r="N53" s="54" t="s">
        <v>232</v>
      </c>
      <c r="O53" s="8" t="s">
        <v>26</v>
      </c>
    </row>
    <row r="54" spans="3:15" ht="30" customHeight="1" x14ac:dyDescent="0.25">
      <c r="C54" s="13" t="s">
        <v>233</v>
      </c>
      <c r="D54" s="13"/>
      <c r="E54" s="13" t="s">
        <v>234</v>
      </c>
      <c r="F54" s="26" t="s">
        <v>235</v>
      </c>
      <c r="G54" s="17"/>
      <c r="H54" s="18">
        <v>364</v>
      </c>
      <c r="I54" s="19" t="str">
        <f t="shared" si="1"/>
        <v/>
      </c>
      <c r="J54" s="20" t="str">
        <f t="shared" ca="1" si="0"/>
        <v/>
      </c>
      <c r="K54" s="9" t="str">
        <f t="shared" ca="1" si="2"/>
        <v/>
      </c>
      <c r="L54" s="19" t="e">
        <f t="shared" si="3"/>
        <v>#VALUE!</v>
      </c>
      <c r="M54" s="13"/>
      <c r="N54" s="54" t="s">
        <v>236</v>
      </c>
      <c r="O54" s="8" t="s">
        <v>26</v>
      </c>
    </row>
    <row r="55" spans="3:15" ht="54" customHeight="1" x14ac:dyDescent="0.25">
      <c r="C55" s="13" t="s">
        <v>237</v>
      </c>
      <c r="D55" s="36" t="s">
        <v>238</v>
      </c>
      <c r="E55" s="13" t="s">
        <v>239</v>
      </c>
      <c r="F55" s="26" t="s">
        <v>240</v>
      </c>
      <c r="G55" s="17">
        <v>43859</v>
      </c>
      <c r="H55" s="18">
        <v>364</v>
      </c>
      <c r="I55" s="19">
        <f t="shared" si="1"/>
        <v>44223</v>
      </c>
      <c r="J55" s="20" t="str">
        <f t="shared" ca="1" si="0"/>
        <v>Vencerá em 90 dias</v>
      </c>
      <c r="L55" s="19"/>
      <c r="M55" s="13"/>
      <c r="N55" s="54" t="s">
        <v>241</v>
      </c>
      <c r="O55" s="8" t="s">
        <v>242</v>
      </c>
    </row>
    <row r="56" spans="3:15" ht="149.25" customHeight="1" x14ac:dyDescent="0.25">
      <c r="C56" s="13" t="s">
        <v>243</v>
      </c>
      <c r="D56" s="13" t="s">
        <v>244</v>
      </c>
      <c r="E56" s="13" t="s">
        <v>245</v>
      </c>
      <c r="F56" s="26" t="s">
        <v>246</v>
      </c>
      <c r="G56" s="17"/>
      <c r="H56" s="18"/>
      <c r="I56" s="19"/>
      <c r="J56" s="20"/>
      <c r="L56" s="19"/>
      <c r="M56" s="13"/>
      <c r="N56" s="54" t="s">
        <v>247</v>
      </c>
      <c r="O56" s="8" t="s">
        <v>248</v>
      </c>
    </row>
    <row r="57" spans="3:15" ht="30" customHeight="1" x14ac:dyDescent="0.25">
      <c r="C57" s="13" t="s">
        <v>249</v>
      </c>
      <c r="D57" s="13"/>
      <c r="E57" s="13" t="s">
        <v>250</v>
      </c>
      <c r="F57" s="13" t="s">
        <v>251</v>
      </c>
      <c r="G57" s="17"/>
      <c r="H57" s="18">
        <v>364</v>
      </c>
      <c r="I57" s="19" t="str">
        <f t="shared" si="1"/>
        <v/>
      </c>
      <c r="J57" s="20" t="str">
        <f t="shared" ca="1" si="0"/>
        <v/>
      </c>
      <c r="K57" s="9" t="str">
        <f t="shared" ca="1" si="2"/>
        <v/>
      </c>
      <c r="L57" s="19" t="e">
        <f t="shared" si="3"/>
        <v>#VALUE!</v>
      </c>
      <c r="M57" s="13"/>
      <c r="N57" s="54" t="s">
        <v>252</v>
      </c>
    </row>
    <row r="58" spans="3:15" ht="51.75" customHeight="1" x14ac:dyDescent="0.25">
      <c r="C58" s="22" t="s">
        <v>253</v>
      </c>
      <c r="D58" s="13"/>
      <c r="E58" s="13" t="s">
        <v>254</v>
      </c>
      <c r="F58" s="13" t="s">
        <v>255</v>
      </c>
      <c r="G58" s="17"/>
      <c r="H58" s="18">
        <v>364</v>
      </c>
      <c r="I58" s="19" t="str">
        <f t="shared" si="1"/>
        <v/>
      </c>
      <c r="J58" s="20" t="str">
        <f t="shared" ca="1" si="0"/>
        <v/>
      </c>
      <c r="K58" s="9" t="str">
        <f t="shared" ca="1" si="2"/>
        <v/>
      </c>
      <c r="L58" s="19" t="e">
        <f t="shared" si="3"/>
        <v>#VALUE!</v>
      </c>
      <c r="M58" s="13"/>
      <c r="N58" s="54" t="s">
        <v>256</v>
      </c>
    </row>
    <row r="59" spans="3:15" ht="30" customHeight="1" x14ac:dyDescent="0.25">
      <c r="C59" s="25"/>
      <c r="D59" s="13"/>
      <c r="E59" s="13" t="s">
        <v>257</v>
      </c>
      <c r="F59" s="26" t="s">
        <v>258</v>
      </c>
      <c r="G59" s="17"/>
      <c r="H59" s="18">
        <v>364</v>
      </c>
      <c r="I59" s="19" t="str">
        <f t="shared" si="1"/>
        <v/>
      </c>
      <c r="J59" s="20" t="str">
        <f t="shared" ca="1" si="0"/>
        <v/>
      </c>
      <c r="L59" s="19"/>
      <c r="M59" s="13"/>
      <c r="N59" s="54" t="s">
        <v>21</v>
      </c>
      <c r="O59" s="8" t="s">
        <v>22</v>
      </c>
    </row>
    <row r="60" spans="3:15" ht="120" x14ac:dyDescent="0.25">
      <c r="C60" s="13" t="s">
        <v>259</v>
      </c>
      <c r="D60" s="13"/>
      <c r="E60" s="13" t="s">
        <v>260</v>
      </c>
      <c r="F60" s="13" t="s">
        <v>261</v>
      </c>
      <c r="G60" s="17"/>
      <c r="H60" s="18"/>
      <c r="I60" s="19"/>
      <c r="J60" s="20"/>
      <c r="L60" s="19"/>
      <c r="M60" s="13"/>
      <c r="N60" s="54" t="s">
        <v>262</v>
      </c>
      <c r="O60" s="8" t="s">
        <v>26</v>
      </c>
    </row>
    <row r="61" spans="3:15" ht="57.75" customHeight="1" x14ac:dyDescent="0.25">
      <c r="C61" s="13" t="s">
        <v>263</v>
      </c>
      <c r="D61" s="13"/>
      <c r="E61" s="13" t="s">
        <v>264</v>
      </c>
      <c r="F61" s="26" t="s">
        <v>265</v>
      </c>
      <c r="G61" s="17"/>
      <c r="H61" s="18">
        <v>364</v>
      </c>
      <c r="I61" s="19" t="str">
        <f t="shared" si="1"/>
        <v/>
      </c>
      <c r="J61" s="20" t="str">
        <f t="shared" ca="1" si="0"/>
        <v/>
      </c>
      <c r="K61" s="9" t="str">
        <f t="shared" ca="1" si="2"/>
        <v/>
      </c>
      <c r="L61" s="19" t="e">
        <f t="shared" si="3"/>
        <v>#VALUE!</v>
      </c>
      <c r="M61" s="13"/>
      <c r="N61" s="54" t="s">
        <v>266</v>
      </c>
      <c r="O61" s="8" t="s">
        <v>26</v>
      </c>
    </row>
    <row r="62" spans="3:15" ht="30" customHeight="1" x14ac:dyDescent="0.25">
      <c r="C62" s="13" t="s">
        <v>267</v>
      </c>
      <c r="D62" s="13"/>
      <c r="E62" s="13" t="s">
        <v>268</v>
      </c>
      <c r="F62" s="26" t="s">
        <v>269</v>
      </c>
      <c r="G62" s="17"/>
      <c r="H62" s="18"/>
      <c r="I62" s="19"/>
      <c r="J62" s="20"/>
      <c r="L62" s="19"/>
      <c r="M62" s="13"/>
      <c r="N62" s="54" t="s">
        <v>270</v>
      </c>
      <c r="O62" s="8" t="s">
        <v>271</v>
      </c>
    </row>
    <row r="63" spans="3:15" ht="30" customHeight="1" x14ac:dyDescent="0.25">
      <c r="C63" s="37" t="s">
        <v>272</v>
      </c>
      <c r="D63" s="37"/>
      <c r="E63" s="37" t="s">
        <v>273</v>
      </c>
      <c r="F63" s="37" t="s">
        <v>274</v>
      </c>
      <c r="G63" s="38"/>
      <c r="H63" s="38"/>
      <c r="I63" s="39" t="str">
        <f t="shared" si="1"/>
        <v/>
      </c>
      <c r="J63" s="40" t="str">
        <f t="shared" ca="1" si="0"/>
        <v/>
      </c>
      <c r="K63" s="9" t="str">
        <f t="shared" ca="1" si="2"/>
        <v/>
      </c>
      <c r="M63" s="37"/>
      <c r="N63" s="55" t="s">
        <v>275</v>
      </c>
      <c r="O63" s="8" t="s">
        <v>26</v>
      </c>
    </row>
    <row r="64" spans="3:15" ht="30" customHeight="1" x14ac:dyDescent="0.25">
      <c r="C64" s="41" t="s">
        <v>276</v>
      </c>
      <c r="D64" s="42"/>
      <c r="E64" s="42" t="s">
        <v>277</v>
      </c>
      <c r="F64" s="43" t="s">
        <v>278</v>
      </c>
      <c r="G64" s="44"/>
      <c r="H64" s="44"/>
      <c r="I64" s="45" t="str">
        <f t="shared" si="1"/>
        <v/>
      </c>
      <c r="J64" s="46" t="str">
        <f t="shared" ca="1" si="0"/>
        <v/>
      </c>
      <c r="K64" s="47" t="str">
        <f t="shared" ca="1" si="2"/>
        <v/>
      </c>
      <c r="L64" s="46"/>
      <c r="M64" s="42"/>
      <c r="N64" s="56" t="s">
        <v>279</v>
      </c>
      <c r="O64" s="8" t="s">
        <v>26</v>
      </c>
    </row>
  </sheetData>
  <mergeCells count="5">
    <mergeCell ref="C6:C7"/>
    <mergeCell ref="C27:C28"/>
    <mergeCell ref="E27:E28"/>
    <mergeCell ref="C58:C59"/>
    <mergeCell ref="C3:N3"/>
  </mergeCells>
  <conditionalFormatting sqref="J5:J45 J49:J64">
    <cfRule type="containsBlanks" dxfId="7" priority="5">
      <formula>LEN(TRIM(J5))=0</formula>
    </cfRule>
    <cfRule type="expression" dxfId="6" priority="6">
      <formula>$K5&lt;1</formula>
    </cfRule>
    <cfRule type="expression" dxfId="5" priority="7">
      <formula>$K5&lt;=60</formula>
    </cfRule>
    <cfRule type="expression" dxfId="4" priority="8">
      <formula>$K5&gt;60</formula>
    </cfRule>
  </conditionalFormatting>
  <conditionalFormatting sqref="J46:J48">
    <cfRule type="containsBlanks" dxfId="3" priority="1">
      <formula>LEN(TRIM(J46))=0</formula>
    </cfRule>
    <cfRule type="expression" dxfId="2" priority="2">
      <formula>$K46&lt;1</formula>
    </cfRule>
    <cfRule type="expression" dxfId="1" priority="3">
      <formula>$K46&lt;=60</formula>
    </cfRule>
    <cfRule type="expression" dxfId="0" priority="4">
      <formula>$K46&gt;60</formula>
    </cfRule>
  </conditionalFormatting>
  <printOptions horizontalCentered="1"/>
  <pageMargins left="0.31496062992125984" right="0.31496062992125984" top="0.78740157480314965" bottom="0.19685039370078741" header="0.31496062992125984" footer="0.31496062992125984"/>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Lucelia Fandino</dc:creator>
  <cp:lastModifiedBy>Lucelia Fandino</cp:lastModifiedBy>
  <cp:lastPrinted>2020-10-29T11:32:00Z</cp:lastPrinted>
  <dcterms:created xsi:type="dcterms:W3CDTF">2020-10-29T11:16:31Z</dcterms:created>
  <dcterms:modified xsi:type="dcterms:W3CDTF">2020-10-29T11:32:20Z</dcterms:modified>
</cp:coreProperties>
</file>