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B:\RELATÓRIO DE PEDIDOS EMPENHADOS\Finalizado\CARONAS\"/>
    </mc:Choice>
  </mc:AlternateContent>
  <bookViews>
    <workbookView xWindow="0" yWindow="0" windowWidth="24000" windowHeight="9435"/>
  </bookViews>
  <sheets>
    <sheet name="Plan1" sheetId="1" r:id="rId1"/>
  </sheets>
  <definedNames>
    <definedName name="_xlnm._FilterDatabase" localSheetId="0" hidden="1">Plan1!$A$3:$N$133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K13" i="1" l="1"/>
  <c r="G13" i="1"/>
  <c r="K12" i="1"/>
  <c r="G12" i="1"/>
  <c r="K43" i="1"/>
  <c r="G43" i="1"/>
  <c r="K6" i="1"/>
  <c r="G6" i="1"/>
  <c r="K5" i="1"/>
  <c r="G5" i="1"/>
  <c r="K4" i="1"/>
  <c r="G4" i="1"/>
  <c r="K11" i="1"/>
  <c r="G11" i="1"/>
  <c r="K10" i="1"/>
  <c r="G10" i="1"/>
  <c r="K71" i="1"/>
  <c r="G71" i="1"/>
  <c r="K70" i="1"/>
  <c r="G70" i="1"/>
  <c r="K69" i="1"/>
  <c r="G69" i="1"/>
  <c r="K68" i="1"/>
  <c r="G68" i="1"/>
  <c r="K67" i="1"/>
  <c r="G67" i="1"/>
  <c r="K66" i="1"/>
  <c r="G66" i="1"/>
  <c r="K58" i="1"/>
  <c r="G58" i="1"/>
  <c r="K57" i="1"/>
  <c r="G57" i="1"/>
  <c r="K56" i="1"/>
  <c r="G56" i="1"/>
  <c r="K55" i="1"/>
  <c r="G55" i="1"/>
  <c r="K54" i="1"/>
  <c r="G54" i="1"/>
  <c r="K53" i="1"/>
  <c r="G53" i="1"/>
  <c r="K52" i="1"/>
  <c r="G52" i="1"/>
  <c r="K88" i="1"/>
  <c r="G88" i="1"/>
  <c r="K87" i="1"/>
  <c r="G87" i="1"/>
  <c r="K86" i="1"/>
  <c r="G86" i="1"/>
  <c r="K85" i="1"/>
  <c r="G85" i="1"/>
  <c r="K84" i="1"/>
  <c r="G84" i="1"/>
  <c r="K83" i="1"/>
  <c r="G83" i="1"/>
  <c r="K82" i="1"/>
  <c r="G82" i="1"/>
  <c r="K81" i="1"/>
  <c r="G81" i="1"/>
  <c r="K80" i="1"/>
  <c r="G80" i="1"/>
  <c r="K79" i="1"/>
  <c r="G79" i="1"/>
  <c r="K78" i="1"/>
  <c r="G78" i="1"/>
  <c r="K77" i="1"/>
  <c r="G77" i="1"/>
  <c r="K133" i="1"/>
  <c r="G133" i="1"/>
  <c r="K132" i="1"/>
  <c r="G132" i="1"/>
  <c r="K126" i="1"/>
  <c r="G126" i="1"/>
  <c r="K125" i="1"/>
  <c r="G125" i="1"/>
  <c r="K118" i="1"/>
  <c r="G118" i="1"/>
  <c r="K117" i="1"/>
  <c r="G117" i="1"/>
  <c r="K116" i="1"/>
  <c r="G116" i="1"/>
  <c r="K111" i="1"/>
  <c r="G111" i="1"/>
  <c r="K110" i="1"/>
  <c r="G110" i="1"/>
  <c r="K109" i="1"/>
  <c r="G109" i="1"/>
  <c r="K107" i="1"/>
  <c r="G107" i="1"/>
  <c r="K106" i="1"/>
  <c r="G106" i="1"/>
  <c r="K101" i="1"/>
  <c r="G101" i="1"/>
  <c r="K100" i="1"/>
  <c r="G100" i="1"/>
  <c r="K97" i="1"/>
  <c r="G97" i="1"/>
  <c r="K48" i="1"/>
  <c r="G48" i="1"/>
  <c r="K47" i="1"/>
  <c r="G47" i="1"/>
  <c r="K42" i="1"/>
  <c r="G42" i="1"/>
  <c r="K41" i="1"/>
  <c r="G41" i="1"/>
  <c r="K40" i="1"/>
  <c r="G40" i="1"/>
  <c r="K39" i="1"/>
  <c r="G39" i="1"/>
  <c r="K38" i="1"/>
  <c r="G38" i="1"/>
  <c r="K37" i="1"/>
  <c r="G37" i="1"/>
  <c r="K31" i="1"/>
  <c r="G31" i="1"/>
  <c r="K30" i="1"/>
  <c r="G30" i="1"/>
  <c r="K29" i="1"/>
  <c r="G29" i="1"/>
  <c r="K28" i="1"/>
  <c r="G28" i="1"/>
  <c r="K24" i="1"/>
  <c r="G24" i="1"/>
  <c r="K23" i="1"/>
  <c r="G23" i="1"/>
  <c r="K19" i="1"/>
  <c r="G19" i="1"/>
  <c r="K18" i="1"/>
  <c r="G18" i="1"/>
  <c r="K9" i="1"/>
  <c r="G9" i="1"/>
  <c r="K131" i="1"/>
  <c r="G131" i="1"/>
  <c r="K105" i="1"/>
  <c r="G105" i="1"/>
  <c r="K99" i="1"/>
  <c r="G99" i="1"/>
  <c r="K76" i="1"/>
  <c r="G76" i="1"/>
  <c r="K124" i="1"/>
  <c r="G124" i="1"/>
  <c r="K108" i="1"/>
  <c r="G108" i="1"/>
  <c r="K46" i="1"/>
  <c r="G46" i="1"/>
  <c r="K36" i="1"/>
  <c r="G36" i="1"/>
  <c r="K22" i="1"/>
  <c r="G22" i="1"/>
  <c r="K17" i="1"/>
  <c r="G17" i="1"/>
  <c r="K130" i="1"/>
  <c r="G130" i="1"/>
  <c r="K120" i="1"/>
  <c r="G120" i="1"/>
  <c r="K104" i="1"/>
  <c r="G104" i="1"/>
  <c r="K98" i="1"/>
  <c r="G98" i="1"/>
  <c r="K27" i="1"/>
  <c r="G27" i="1"/>
  <c r="K21" i="1"/>
  <c r="G21" i="1"/>
  <c r="K20" i="1"/>
  <c r="G20" i="1"/>
  <c r="K123" i="1"/>
  <c r="G123" i="1"/>
  <c r="K122" i="1"/>
  <c r="G122" i="1"/>
  <c r="K121" i="1"/>
  <c r="G121" i="1"/>
  <c r="K45" i="1"/>
  <c r="G45" i="1"/>
  <c r="K35" i="1"/>
  <c r="G35" i="1"/>
  <c r="K34" i="1"/>
  <c r="G34" i="1"/>
  <c r="G33" i="1"/>
  <c r="G15" i="1"/>
  <c r="G32" i="1"/>
  <c r="G115" i="1"/>
  <c r="G16" i="1"/>
  <c r="K65" i="1"/>
  <c r="G65" i="1"/>
  <c r="K51" i="1"/>
  <c r="G51" i="1"/>
  <c r="K64" i="1"/>
  <c r="G64" i="1"/>
  <c r="G75" i="1"/>
  <c r="G25" i="1"/>
  <c r="K44" i="1"/>
  <c r="G44" i="1"/>
  <c r="K96" i="1"/>
  <c r="G96" i="1"/>
  <c r="K50" i="1"/>
  <c r="G50" i="1"/>
  <c r="K63" i="1"/>
  <c r="G63" i="1"/>
  <c r="G129" i="1"/>
  <c r="G128" i="1"/>
  <c r="G127" i="1"/>
  <c r="K103" i="1"/>
  <c r="G103" i="1"/>
  <c r="K95" i="1"/>
  <c r="K94" i="1"/>
  <c r="G94" i="1"/>
  <c r="K102" i="1"/>
  <c r="G102" i="1"/>
  <c r="K93" i="1"/>
  <c r="K92" i="1"/>
  <c r="G119" i="1"/>
  <c r="G91" i="1"/>
  <c r="G49" i="1"/>
  <c r="G90" i="1"/>
  <c r="K90" i="1" s="1"/>
  <c r="G74" i="1"/>
  <c r="K74" i="1" s="1"/>
  <c r="G73" i="1"/>
  <c r="K73" i="1" s="1"/>
  <c r="G114" i="1"/>
  <c r="G113" i="1"/>
  <c r="G112" i="1"/>
  <c r="G62" i="1"/>
  <c r="G7" i="1"/>
  <c r="K61" i="1"/>
  <c r="G61" i="1"/>
  <c r="G89" i="1"/>
  <c r="K72" i="1"/>
  <c r="G72" i="1"/>
  <c r="G60" i="1"/>
  <c r="G59" i="1"/>
  <c r="G92" i="1" l="1"/>
  <c r="G134" i="1" s="1"/>
</calcChain>
</file>

<file path=xl/sharedStrings.xml><?xml version="1.0" encoding="utf-8"?>
<sst xmlns="http://schemas.openxmlformats.org/spreadsheetml/2006/main" count="819" uniqueCount="270">
  <si>
    <t>23083.001222/2015-67</t>
  </si>
  <si>
    <t>2015NE801781</t>
  </si>
  <si>
    <t>2015NE800306</t>
  </si>
  <si>
    <t>Processo</t>
  </si>
  <si>
    <t>Valor Total</t>
  </si>
  <si>
    <t>Nº da Nota de empenho</t>
  </si>
  <si>
    <t>Data do empenho</t>
  </si>
  <si>
    <t>Valor empenhado</t>
  </si>
  <si>
    <t>23083.002071/2015-64</t>
  </si>
  <si>
    <t>2015NE800528</t>
  </si>
  <si>
    <t>23083.001378/2015-48</t>
  </si>
  <si>
    <t>2015NE801368</t>
  </si>
  <si>
    <t>23083.001216/2015-18</t>
  </si>
  <si>
    <t>23083.001762/2015-41</t>
  </si>
  <si>
    <t>-</t>
  </si>
  <si>
    <t>2014NE800343</t>
  </si>
  <si>
    <t>Departamento de Microbiologia e Imunologia Veterinaria</t>
  </si>
  <si>
    <t>280.000</t>
  </si>
  <si>
    <t>1</t>
  </si>
  <si>
    <t>23083.001479/2015-19</t>
  </si>
  <si>
    <t>220.100</t>
  </si>
  <si>
    <t>2015NE800339</t>
  </si>
  <si>
    <t>09/05/2015</t>
  </si>
  <si>
    <t>23083.001490/2015-59</t>
  </si>
  <si>
    <t>100</t>
  </si>
  <si>
    <t>2015NE800279</t>
  </si>
  <si>
    <t>19/03/2015</t>
  </si>
  <si>
    <t>5</t>
  </si>
  <si>
    <t>34,00</t>
  </si>
  <si>
    <t>10</t>
  </si>
  <si>
    <t>95,30</t>
  </si>
  <si>
    <t>23083.001734/2015-23</t>
  </si>
  <si>
    <t>Balão laboratório, tipo uso volumétrico, tipo fundo chato, material vidro, capacidade 1000 ml, acessórios rolha de vidro</t>
  </si>
  <si>
    <t>2015NE800867</t>
  </si>
  <si>
    <t>Bastão laboratório, material vidro, dimensões cerca de 10 x 300 cm</t>
  </si>
  <si>
    <t>23083.002023/2015-76</t>
  </si>
  <si>
    <t>2015NE800392</t>
  </si>
  <si>
    <t>23083.001867/2015-08</t>
  </si>
  <si>
    <t>Departamento de Química</t>
  </si>
  <si>
    <t>2015NE800504</t>
  </si>
  <si>
    <t>280.300</t>
  </si>
  <si>
    <t>23083.002902/2015-06</t>
  </si>
  <si>
    <t>2015NE800913</t>
  </si>
  <si>
    <t>Mouse óptico, avançada tecnologia de sensor óptico, design ergonômico, plug &amp; play, scroll, conector: usb, cor predominante, preto, 800 dpi de resolução mínima: garantia de 6 meses</t>
  </si>
  <si>
    <t>2015NE800912</t>
  </si>
  <si>
    <t>23083.002407/2015-99</t>
  </si>
  <si>
    <t>2015NE801031</t>
  </si>
  <si>
    <t>23083.010455/2014-70</t>
  </si>
  <si>
    <t>23083.004079/2015-65</t>
  </si>
  <si>
    <t>2015NE801006</t>
  </si>
  <si>
    <t>2015NE801005</t>
  </si>
  <si>
    <t>2015NE801004</t>
  </si>
  <si>
    <t>23083.002205/2015-47</t>
  </si>
  <si>
    <t>2015NE800512</t>
  </si>
  <si>
    <t>23083.001223/2015-10</t>
  </si>
  <si>
    <t>2015NE800769</t>
  </si>
  <si>
    <t>23083.001525/2015-80</t>
  </si>
  <si>
    <t>2015NE800856</t>
  </si>
  <si>
    <t>23083.004062/2015-16</t>
  </si>
  <si>
    <t>2015NE800933</t>
  </si>
  <si>
    <t>23083.009790/2014-25</t>
  </si>
  <si>
    <t>2015NE800919</t>
  </si>
  <si>
    <t>23083.002881/2015-11</t>
  </si>
  <si>
    <t>2015NE801115</t>
  </si>
  <si>
    <t>23083.005531/2015-14</t>
  </si>
  <si>
    <t>2015NE801342</t>
  </si>
  <si>
    <t>23083.007369/2015-61</t>
  </si>
  <si>
    <t>2015NE801737</t>
  </si>
  <si>
    <t>23083.007063/2015-12</t>
  </si>
  <si>
    <t>2015NE801625</t>
  </si>
  <si>
    <t>23083.007664/2015-17</t>
  </si>
  <si>
    <t>2015NE801717</t>
  </si>
  <si>
    <t>23083.008483/2015-16</t>
  </si>
  <si>
    <t>2015NE801773</t>
  </si>
  <si>
    <t>23083.008249/2015-81</t>
  </si>
  <si>
    <t>2015NE801774</t>
  </si>
  <si>
    <t>23083.008481/2015-19</t>
  </si>
  <si>
    <t>2015NE801840</t>
  </si>
  <si>
    <t>2015NE801842</t>
  </si>
  <si>
    <t>23083.006550/2015-50</t>
  </si>
  <si>
    <t>2015NE801746</t>
  </si>
  <si>
    <t>23083.009228/2015-82</t>
  </si>
  <si>
    <t>2015NE801972</t>
  </si>
  <si>
    <t>23083.009227/2015-38</t>
  </si>
  <si>
    <t>2015NE801998</t>
  </si>
  <si>
    <t>2015NE801974</t>
  </si>
  <si>
    <t>2015NE801977</t>
  </si>
  <si>
    <t>2015NE801984</t>
  </si>
  <si>
    <t>23083.009509/2015-35</t>
  </si>
  <si>
    <t>2015NE802027</t>
  </si>
  <si>
    <t>2015NE802028</t>
  </si>
  <si>
    <t>23083.009084/2015-64</t>
  </si>
  <si>
    <t>2015NE801976</t>
  </si>
  <si>
    <t>23083.009409/2015-17</t>
  </si>
  <si>
    <t>2015NE801973</t>
  </si>
  <si>
    <t>2015NE801975</t>
  </si>
  <si>
    <t>23083.009633/2015-09</t>
  </si>
  <si>
    <t>2015NE802069</t>
  </si>
  <si>
    <t>2015NE802067</t>
  </si>
  <si>
    <t>2015NE802064</t>
  </si>
  <si>
    <t>Descrição do centro de Custo</t>
  </si>
  <si>
    <t>Status</t>
  </si>
  <si>
    <t>Objeto</t>
  </si>
  <si>
    <t>Valor Unitário</t>
  </si>
  <si>
    <t>220.300</t>
  </si>
  <si>
    <t>230.300</t>
  </si>
  <si>
    <t>120.200</t>
  </si>
  <si>
    <t>210.200</t>
  </si>
  <si>
    <t>250.020</t>
  </si>
  <si>
    <t>130.100</t>
  </si>
  <si>
    <t>130.000</t>
  </si>
  <si>
    <t>300.000</t>
  </si>
  <si>
    <t>220.000</t>
  </si>
  <si>
    <t>190.000</t>
  </si>
  <si>
    <t>150.200</t>
  </si>
  <si>
    <t>230.000</t>
  </si>
  <si>
    <t>140.000</t>
  </si>
  <si>
    <t>180.000</t>
  </si>
  <si>
    <t>210.100</t>
  </si>
  <si>
    <t>290.000</t>
  </si>
  <si>
    <t>140.116</t>
  </si>
  <si>
    <t>140.117</t>
  </si>
  <si>
    <t>170.000</t>
  </si>
  <si>
    <t>240.000</t>
  </si>
  <si>
    <t>260.200</t>
  </si>
  <si>
    <t>280.400</t>
  </si>
  <si>
    <t>600.000</t>
  </si>
  <si>
    <t>150.100</t>
  </si>
  <si>
    <t>270.200</t>
  </si>
  <si>
    <t>270.400</t>
  </si>
  <si>
    <t>280.010</t>
  </si>
  <si>
    <t>160.210</t>
  </si>
  <si>
    <t>220.200</t>
  </si>
  <si>
    <t>100.400</t>
  </si>
  <si>
    <t>Data de entrega no Almoxarifado</t>
  </si>
  <si>
    <t>Nº da Nota Fiscal/ Recebido</t>
  </si>
  <si>
    <t>Vencida</t>
  </si>
  <si>
    <t>2015NE800513</t>
  </si>
  <si>
    <t>Empenhado, empenho transmitido pela Imprensa Universitária.</t>
  </si>
  <si>
    <t>2015NE800873</t>
  </si>
  <si>
    <t>Concluído</t>
  </si>
  <si>
    <t>Quant.</t>
  </si>
  <si>
    <t>diluente de tinta, composição hidrocarbonetos aromáticos, solventes aromáticos, aspecto físico líquido, cor incolor, aplicação dissolvente de tintas e limpeza de superfícies, características adicionais thinner 2750/isento solvente clorado e benzeno</t>
  </si>
  <si>
    <t>armário baixo 02 portas 800x500x740, conforme edital.</t>
  </si>
  <si>
    <t>escaninho alto aberto com 15 nichos com 900x478x2100 mm</t>
  </si>
  <si>
    <t>poltrona giratória espaldar médio com braços.</t>
  </si>
  <si>
    <t>Formaldeído (formol), aspecto físico líquido incolor, límpido, fórmula químicah2co, peso molecular 30,03 g/mol, grau de pureza concentração entre 37 e 40%, número de referência química cas 50-00-0</t>
  </si>
  <si>
    <t>Clorofórmio, aspecto físico líquido claro, incolor, odor forte característico,peso molecular 119,38 g/mol, fórmula química chcl3, grau de pureza pureza mínima de 99%, característica adicional reagente p.a. acs, número de referência química cas 67-66-3</t>
  </si>
  <si>
    <t>Álcool etílico, aspecto físico líquido límpido, incolor, volátil, teor alcoólico 95,1 a 96¨gl, fórmula química c2h5oh, peso molecular 46,07 g/mol, grau de pureza 92,6% a 93,8% p/p inpm, característica adicional hidratado, número de referência química cas 64-17-5</t>
  </si>
  <si>
    <t>Açucar, tipo refinado, composição origem vegetal. sacarosi de cana de açucar - marca: pateko</t>
  </si>
  <si>
    <t>Lâmpada para multimídia. para reposição de modelo sony cx11 lmp c160</t>
  </si>
  <si>
    <t>Filtro laboratório, tipo para seringa, material poliétersulfona (pes), porosidade 0,22 µm, dimensões cerca de 30 mm, esterilidade estéril, apirogênico, tipo uso descartável, embalagem embalagem individual</t>
  </si>
  <si>
    <t>Fita indicadora de esterilização em autoclave, 19 milímetros x 30 metros</t>
  </si>
  <si>
    <t>Swab, material haste plástica, tipo ponta ponta em algodão hidrófilo, apresentação* embalagem individual em tubo plástico, esterilidade estéril, tipo de uso descartável</t>
  </si>
  <si>
    <t>Alcoômetro, material vidro, modelo gay lussac, escala 0 a 100 c, característica adicional calibrado</t>
  </si>
  <si>
    <t>Aparelho de ar condicionado, modelo janela, capacidade 21.000 btus</t>
  </si>
  <si>
    <t xml:space="preserve">Cartucho  c9352 </t>
  </si>
  <si>
    <t>Cartucho cc640wl</t>
  </si>
  <si>
    <t>Pen drive 16 gb memória portátil tipo pen drive, conexão usb, capacidade 16 gb, garantia de 6 meses</t>
  </si>
  <si>
    <t>Roçadeira hidráulico, 1,60 m, com kit regulagem de altura, cardã com sistema de giro livre</t>
  </si>
  <si>
    <t>Longarina 3 lugares</t>
  </si>
  <si>
    <t>Armario alto com 2 portas de correr na cor cinza com medidas aproximadas de 160x90x50 cm</t>
  </si>
  <si>
    <t>Cadeira fixa sem braços</t>
  </si>
  <si>
    <t>Formol 37% p.a galão de 20 litros</t>
  </si>
  <si>
    <t>Acetona, aspecto físico líquido límpido transparente, fórmula química c3h6o, massa molecular 58,08 g/mol, grau de pureza pureza mínima de 99,5%, característica adicional reagente p.a. acs, número de referência química cas 67-64-1</t>
  </si>
  <si>
    <t>Ácido bromídrico, composição hbr, peso molecular 80,91 g/mol, aspecto físico líquido incolor, transparente, teor de pureza teor mínimo de 47%, característica adicional reagente p.a., número de referência química cas 1003510-6</t>
  </si>
  <si>
    <t>Pick up turbo diesel, tração 4x2, 4x4 e 4x4 lo com as seguintes especificações; 1. motor turbo diesel 4 cilindros, mínimo 2.0 litros, mínimo 150 cv de potência máxima; 2. air bag duplo frontal; 3. capacidade mínima para 5 passageiros; 4. apoio de cabeça nos bancos dianteiros com regulagem de altura; 5. 2 apoios de cabeça no mínimo nos bancos traseiros.</t>
  </si>
  <si>
    <t>Álcool etílico, aspecto físico líquido límpido, incolor, volátil, teor alcoólico mínimo de 99,5¨gl, fórmula química c2h5oh, peso molecular 46,07 g/ mol, grau de pureza mínimo de 99,7% p/p inpm, característica adicional absoluto, reagente p.a., número de referência química cas 64-17-5</t>
  </si>
  <si>
    <t>Àlcool etílico, aspecto físico líquido límpido, incolor, volátil, teor alcoólico mínimo de 99,5¨gl, fórmula química c2h5oh, peso molecular 46,07 g/ mol, grau de pureza mínimo de 99,7% p/p inpm, característica adicional absoluto, reagente p.a., número de referência química cas 64-17-5</t>
  </si>
  <si>
    <t>Carteira universitária com assento e encosto em polipropileno</t>
  </si>
  <si>
    <t>Papel sulfite , material celulose vegetal, cor branca, gramatura 75 g/,m2, comprimento 297mm, aplicação impressora jato tinta, largura 210mm. marca chamex solution</t>
  </si>
  <si>
    <t>Caldeirão, material aço inoxidável aisi 304 18.8, capacidade 500 l, características adicionais gás/vapor, tampa americana, válvula segurança, formato cilíndrico</t>
  </si>
  <si>
    <t>Veículo caminhonete com carroceria aberta e cabine dupla, demais características conforme termo de referência do edital do pregão nº 03/2014 do ifg-campus goiânia.</t>
  </si>
  <si>
    <t>Massa corrida, método aplicação com espátula e desempenadeira, tempo secagem 3h, composição básica resina acrílica, solubilidade água, aplicação imperfeiçãosuperfície externa para pintura. lata de 18 litros</t>
  </si>
  <si>
    <t>Tinta acrílica, componentes resina a base de dispersão aquosa de copolímero,, cor palha, tipo acabamento fosco, características adicionais rendimento de 200a 250 m2 por demão. lata de 18 litros</t>
  </si>
  <si>
    <t>Selador tinta predial, aspecto físico líquido, tipo acrílico. galão de 3,6 litros</t>
  </si>
  <si>
    <t>Diluente para tinta thinner.. lata de 5.000ml</t>
  </si>
  <si>
    <t>Massa corrida pva, aplicação com espátula e desempenadeira, tempo de secagem 3 horas, composição básica resina acrílica, solubilidade água, aplicação imperfeição superfície externa para pintura</t>
  </si>
  <si>
    <t>Tinta acrílica, componentes água/resina acrílica /pigmentos orgânicos e inorgânicos, aspecto físico líquido viscoso colorido, cor areia, acabamento semi-brilho, prazo validade 6 meses, rendimento 140 a 160 m /gl, aplicação superfícies porosas (reboco, gesso, concreto e madeira) lata de 18 litros. referência: suvinil, coral, dacar, similar ou de melhor qualidade</t>
  </si>
  <si>
    <t>Tinta esmalte sintético cor cinza platina</t>
  </si>
  <si>
    <t>Diluente de tinta, composição hidrocarbonetos aromáticos, solventes aromáticos, aspecto físico líquido, cor incolor, aplicação dissolvente de tintas e limpeza de superfícies, características adicionais thinner 2750/isento solvente clorado e benzeno</t>
  </si>
  <si>
    <t>Tinta esmalte sintético cor alumínio</t>
  </si>
  <si>
    <t>Gás hélio liquido</t>
  </si>
  <si>
    <t>Mesa de trabalho retangular medindo 1000x600x7400mm, conforme edital.</t>
  </si>
  <si>
    <t>Mesa de trabalho com corte convexo medindo 1400x1400x600x600x740mm, conforme edital.</t>
  </si>
  <si>
    <t>Mesa reunião semi-oval (2700x1200x740)mm, conforme edital.</t>
  </si>
  <si>
    <t>Gaveteiro fixo 2 gavetas(400x450x290)mm, conforme edital</t>
  </si>
  <si>
    <t>Mesa retangular com 1200x600x740 mm</t>
  </si>
  <si>
    <t>Armário alto com 800x478x1600 mm</t>
  </si>
  <si>
    <t>Armário alto com 800x478x2100 mm</t>
  </si>
  <si>
    <t>Armário suspenso com 2 portas com 800x350x400 mm</t>
  </si>
  <si>
    <t>Poltrona giratória espaldar médio com braços.</t>
  </si>
  <si>
    <t>Poltrona giratória espaldar baixa sem braços.</t>
  </si>
  <si>
    <t>Mesa para reunião ovalada com 3600x100x1200x740 mm</t>
  </si>
  <si>
    <t>Poltrona fixa espaldar baixo</t>
  </si>
  <si>
    <t>Mesa em l com 1400x1400x600x600x740 mm</t>
  </si>
  <si>
    <t>Armário baixo com 800x478x740 mm</t>
  </si>
  <si>
    <t>Fone de ouvido tipo head phone</t>
  </si>
  <si>
    <t xml:space="preserve">Teclado braile 8 teclas </t>
  </si>
  <si>
    <t>Microcomputador, nome microcomputador</t>
  </si>
  <si>
    <t>Estação trabalho processamento de dados, nome estacao trabalho - processamento de dado</t>
  </si>
  <si>
    <t>Microcomputador pessoal notebook, nome microcomputador pessoal tipo notebook</t>
  </si>
  <si>
    <t>Mesa adaptada, indicada para salas de aula</t>
  </si>
  <si>
    <t>Lupa eletrônica - câmera hd e tela hd; visualiza textos</t>
  </si>
  <si>
    <t>VALOR TOTAL</t>
  </si>
  <si>
    <t>Centro de Custo</t>
  </si>
  <si>
    <t>Corante, tipo azul de bromotimol, aspecto físico pó</t>
  </si>
  <si>
    <t>Carteira escolar, similar ao da use móveis, com as seguintes especificações técnicas encosto: fundido em polipropileno com alta pressão, aditivado, permitindo suportar esforço mecânico de até 420 kg por impulso na diagonal de até 90º</t>
  </si>
  <si>
    <t>Projetor multimídia de alta definição com conexão de rede sem fio (wireless). especificações mínimas: brilho de 3500 ansi lumens; contraste de 10.000:1; resolução nativa xga (1024 x 768 pixels); formato de exibição nativo de 4:3; métodos de projeção teto, frontal e traseira; lente foco manual e zoom óptico; deverá possuir conexão com rede sem fio (wireless) com módulo ou adaptador incluso</t>
  </si>
  <si>
    <t>Veículos tipo caminhão  zero km; ano de fabricação 2015; ano modelo 2015 ou mais atual; cor predominante branca; motor de 4 cilindros em linha movido a diesel; potencia mínima 160 cv; transmissão manual de 05 marchas sincronizadas a frente e 01 ré; tração 4x2 traseira; suspensão traseira e dianteira com eixo rígido; direção hidráulica; ar condicionado instalado de fábrica</t>
  </si>
  <si>
    <t xml:space="preserve">Tinta acrílica, componentes água/resina acrílica /pigmentos orgânicos e inorgânicos, aspecto físico líquido viscoso colorido, cor areia, acabamento semi-brilho, prazo validade 6 meses, rendimento 140 a 160 m /gl, aplicação superfícies porosas (reboco, gesso, concreto e madeira) lata de 18 litros. </t>
  </si>
  <si>
    <t>Tinta acrílica, componentes água/resina acrílica /pigmentos orgânicos e inorgânicos, aspecto físico líquido viscoso colorido, cor areia, acabamento fosco, prazo validade 6 meses, rendimento 140 a 160 m /gl, aplicação superfícies porosas (reboco, gesso, concreto e madeira) lata de 18 litros.</t>
  </si>
  <si>
    <t>tinta esmalte sintético, tipo acabamento alto brilho, cor verde folha, diluente indicado aguarrás, método aplicação rolo/pincel e pistola, aplicação superfícies madeira e metal/interiores/exteriores, material tinta à base de resina alquídicas /pigmentos, rendimento 40 a 50 m /gl de mão, prazo armazenagem 36 meses, 3,6 litros</t>
  </si>
  <si>
    <t>Tinta acrílica, componentes água/resina acrílica /pigmentos orgânicos e inorgânicos, aspecto físico líquido viscoso colorido, cor areia, acabamento fosco, prazo validade 6 meses, rendimento 140 a 160 m /gl, aplicação superfícies porosas (reboco, gesso, concreto e madeira) lata de 18 litros</t>
  </si>
  <si>
    <t>Tinta esmalte sintético, tipo acabamento alto brilho, cor branco, diluente indicado aguarrás, método aplicação rolo/pincel e pistola, aplicação superfícies madeira e metal/interiores/exteriores, material tinta à base de resina alquídicas /pigmentos, rendimento 40 a 50 m /gl de mão, prazo armazenagem 36 meses, 3,6 litros.</t>
  </si>
  <si>
    <t>Tinta esmalte sintético, tipo acabamento alto brilho, cor verde folha, diluente indicado aguarrás, método aplicação rolo/pincel e pistola, aplicação superfícies madeira e metal/interiores/exteriores, material tinta à base de resina alquídicas /pigmentos, rendimento 40 a 50 m /gl de mão, prazo armazenagem 36 meses, 3,6 litros</t>
  </si>
  <si>
    <t>Tinta esmalte sintético, tipo acabamento alto brilho, cor branco, diluente indicado aguarrás, método aplicação rolo/pincel e pistola, aplicação superfícies madeira e metal/interiores/exteriores, material tinta à base de resina alquídicas /pigmentos, rendimento 40 a 50 m /gl de mão, prazo armazenagem 36 meses, 3,6 litros</t>
  </si>
  <si>
    <t xml:space="preserve">Tinta acrílica, componentes água/resina acrílica /pigmentos orgânicos e inorgânicos, aspecto físico líquido viscoso colorido, cor areia, acabamento fosco, prazo validade 6 meses, rendimento 140 a 160 m /gl, aplicação superfícies porosas (reboco, gesso, concreto e madeira) lata de 18 litros. </t>
  </si>
  <si>
    <t>Veículo tipo perua.especificações mínimas do veículo: Veículo 1.6, 0km ano e modelo 2015/16, carroceria com quatro portas tipo sedan ou perua; vidros e travas elétricas, sistema de alarme ou dispositivo antifurto; chave tipo canivete com controle remoto; 04 portas; capacidade para transporte de até 05 (cinco) pessoas, com película já colocada nº 20, sistema de som com rádio am/fm, cd-player, bluetooh, mp3 player e entradas usb, sd-card eaux-in</t>
  </si>
  <si>
    <t>Instituto de biologia - departamento de biologia animal</t>
  </si>
  <si>
    <t>Instituto de biologia - departamento de ciências fisiológicas</t>
  </si>
  <si>
    <t>Decampd</t>
  </si>
  <si>
    <t>Proaes</t>
  </si>
  <si>
    <t>Instituto de ciências exatas</t>
  </si>
  <si>
    <t>Ctur</t>
  </si>
  <si>
    <t>Departamento de fitotecnia</t>
  </si>
  <si>
    <t>Caic</t>
  </si>
  <si>
    <t>Prograd</t>
  </si>
  <si>
    <t>Cotic</t>
  </si>
  <si>
    <t>Campus Campos dos Goytacazes</t>
  </si>
  <si>
    <t xml:space="preserve">Departamento de Biologia Animal  </t>
  </si>
  <si>
    <t>Departamento de Biologia Animal - área de histologia e embriologia</t>
  </si>
  <si>
    <t>Departamento de Botânica</t>
  </si>
  <si>
    <t>Quant. empenhada</t>
  </si>
  <si>
    <t>Departamento de Engenharia</t>
  </si>
  <si>
    <t>Departamento de Fitotecnia</t>
  </si>
  <si>
    <t>Departamento de Material e Serviços Auxiliares</t>
  </si>
  <si>
    <t>Concluído, material para atender toda UFRRJ</t>
  </si>
  <si>
    <t>Departamento de Parasitologia Animal</t>
  </si>
  <si>
    <t>Departamento de Produtos Florestais</t>
  </si>
  <si>
    <t>Departamento de Tecnologia de Alimentos</t>
  </si>
  <si>
    <t>Instituto Multidisciplinar</t>
  </si>
  <si>
    <t>Instituto de Biologia - Departamento de Biologia Animal</t>
  </si>
  <si>
    <t>Instituto de Biologia - Departamento de Ciências Fisiológicas</t>
  </si>
  <si>
    <t>Instituto de Ciências Exatas</t>
  </si>
  <si>
    <t>Engenharia Agrícola e Ambiental</t>
  </si>
  <si>
    <t>Engenharia de Agrimensura e Cartográfica</t>
  </si>
  <si>
    <t>Hospital Veterinário</t>
  </si>
  <si>
    <t>Imprensa Universitária</t>
  </si>
  <si>
    <t>Insituto de Veterinária</t>
  </si>
  <si>
    <t>Instituto de Agronomia</t>
  </si>
  <si>
    <t>Instituto de Biologia</t>
  </si>
  <si>
    <t>Instituto de Ciências Biológicas e da Saúde</t>
  </si>
  <si>
    <t>Instituto de Ciências Humanas e Socias</t>
  </si>
  <si>
    <t>Instituto de Veterinária</t>
  </si>
  <si>
    <t>Instituto de Ciências Sociais e Aplicadas</t>
  </si>
  <si>
    <t>Instituto de Zootecnia</t>
  </si>
  <si>
    <t>Praça de Desportos</t>
  </si>
  <si>
    <t>Pró - Reitoria de Ensino e Graduação</t>
  </si>
  <si>
    <t>Pró - Reitoria de Assuntos Estudantis</t>
  </si>
  <si>
    <t>Sere/Proaes</t>
  </si>
  <si>
    <t>Restaurante Universitário</t>
  </si>
  <si>
    <t>Programa de Pós - Graduação em Quimica</t>
  </si>
  <si>
    <t>ADESÃO À ATA DE REGISTRO DE PREÇOS (CARONA) REALIZADAS EM 2015 POR ORDEM DE CENTRO DE CUSTO</t>
  </si>
  <si>
    <t>CLIQUE EM HABILITAR EDIÇÃO PARA ATIVAR O CONTEÚDO</t>
  </si>
  <si>
    <t>Empenho cancelado</t>
  </si>
  <si>
    <t>Empenho cancelado pela nota de empenho nº 2015NE801840 .</t>
  </si>
  <si>
    <t>02/08/2016.</t>
  </si>
  <si>
    <t>Concluído, fornecido diretamente ao departamento.</t>
  </si>
  <si>
    <t>Empenhado, entrega vencida desde 10/08/2015, enviado ofício de cobrança nº 245/15 em 29/09/2015 para empresa.Aberto contra empresa o processo de penalização nº 23083.00371/2016-90, pelo não cumprimento da entrega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</si>
</sst>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0"/>
      <name val="Times New Roman"/>
      <family val="1"/>
    </font>
    <font>
      <sz val="10"/>
      <color rgb="FF0D0D0D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b/>
      <i/>
      <sz val="16"/>
      <color theme="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/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 style="dashed">
        <color theme="0" tint="-0.499984740745262"/>
      </bottom>
      <diagonal/>
    </border>
    <border>
      <left style="dashed">
        <color theme="0" tint="-0.499984740745262"/>
      </left>
      <right/>
      <top/>
      <bottom style="dashed">
        <color theme="0" tint="-0.499984740745262"/>
      </bottom>
      <diagonal/>
    </border>
    <border>
      <left/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0" tint="-0.499984740745262"/>
      </left>
      <right style="dashed">
        <color theme="0" tint="-0.499984740745262"/>
      </right>
      <top/>
      <bottom/>
      <diagonal/>
    </border>
    <border>
      <left/>
      <right/>
      <top style="double">
        <color theme="1" tint="0.499984740745262"/>
      </top>
      <bottom style="double">
        <color theme="1" tint="0.49998474074526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9" fontId="2" fillId="0" borderId="0" xfId="0" applyNumberFormat="1" applyFont="1"/>
    <xf numFmtId="44" fontId="2" fillId="0" borderId="0" xfId="1" applyFont="1"/>
    <xf numFmtId="0" fontId="3" fillId="2" borderId="4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4" fontId="3" fillId="2" borderId="5" xfId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9" fontId="3" fillId="5" borderId="5" xfId="0" applyNumberFormat="1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44" fontId="3" fillId="5" borderId="5" xfId="1" applyFont="1" applyFill="1" applyBorder="1" applyAlignment="1">
      <alignment horizontal="center" vertical="center" wrapText="1"/>
    </xf>
    <xf numFmtId="14" fontId="3" fillId="5" borderId="5" xfId="0" applyNumberFormat="1" applyFont="1" applyFill="1" applyBorder="1" applyAlignment="1">
      <alignment horizontal="center" vertical="center" wrapText="1"/>
    </xf>
    <xf numFmtId="0" fontId="3" fillId="5" borderId="5" xfId="1" applyNumberFormat="1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4" fillId="3" borderId="8" xfId="0" applyFont="1" applyFill="1" applyBorder="1"/>
    <xf numFmtId="44" fontId="4" fillId="3" borderId="8" xfId="1" applyFont="1" applyFill="1" applyBorder="1"/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9" fillId="3" borderId="8" xfId="1" applyFont="1" applyFill="1" applyBorder="1" applyAlignment="1">
      <alignment horizontal="left" vertical="center"/>
    </xf>
    <xf numFmtId="0" fontId="9" fillId="3" borderId="8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/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dashed">
          <color theme="0" tint="-0.499984740745262"/>
        </right>
        <top style="dashed">
          <color theme="0" tint="-0.499984740745262"/>
        </top>
        <bottom style="dashed">
          <color theme="0" tint="-0.499984740745262"/>
        </bottom>
      </border>
    </dxf>
    <dxf>
      <border>
        <top style="dashed">
          <color theme="0" tint="-0.499984740745262"/>
        </top>
      </border>
    </dxf>
    <dxf>
      <border diagonalUp="0" diagonalDown="0">
        <left style="double">
          <color theme="0" tint="-0.499984740745262"/>
        </left>
        <right style="double">
          <color theme="0" tint="-0.499984740745262"/>
        </right>
        <top style="double">
          <color theme="0" tint="-0.499984740745262"/>
        </top>
        <bottom style="double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 outline="0">
        <left style="dashed">
          <color theme="0" tint="-0.499984740745262"/>
        </left>
        <right style="dashed">
          <color theme="0" tint="-0.499984740745262"/>
        </right>
        <top/>
        <bottom/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N133" totalsRowShown="0" headerRowDxfId="18" dataDxfId="16" headerRowBorderDxfId="17" tableBorderDxfId="15" totalsRowBorderDxfId="14">
  <autoFilter ref="A3:N133"/>
  <sortState ref="A10:N10">
    <sortCondition ref="I3:I133"/>
  </sortState>
  <tableColumns count="14">
    <tableColumn id="1" name="Processo" dataDxfId="13"/>
    <tableColumn id="2" name="Centro de Custo" dataDxfId="12"/>
    <tableColumn id="3" name="Descrição do centro de Custo" dataDxfId="11"/>
    <tableColumn id="4" name="Objeto" dataDxfId="10"/>
    <tableColumn id="5" name="Quant." dataDxfId="9"/>
    <tableColumn id="6" name="Valor Unitário" dataDxfId="8" dataCellStyle="Moeda"/>
    <tableColumn id="7" name="Valor Total" dataDxfId="7" dataCellStyle="Moeda"/>
    <tableColumn id="8" name="Data do empenho" dataDxfId="6"/>
    <tableColumn id="9" name="Nº da Nota de empenho" dataDxfId="5"/>
    <tableColumn id="10" name="Quant. empenhada" dataDxfId="4"/>
    <tableColumn id="11" name="Valor empenhado" dataDxfId="3" dataCellStyle="Moeda"/>
    <tableColumn id="12" name="Data de entrega no Almoxarifado" dataDxfId="2" dataCellStyle="Moeda"/>
    <tableColumn id="13" name="Nº da Nota Fiscal/ Recebido" dataDxfId="1" dataCellStyle="Moeda"/>
    <tableColumn id="14" name="Statu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"/>
  <sheetViews>
    <sheetView showGridLines="0" tabSelected="1" workbookViewId="0">
      <pane ySplit="3" topLeftCell="A4" activePane="bottomLeft" state="frozen"/>
      <selection pane="bottomLeft" activeCell="L95" sqref="L95"/>
    </sheetView>
  </sheetViews>
  <sheetFormatPr defaultColWidth="9.140625" defaultRowHeight="190.5" customHeight="1" x14ac:dyDescent="0.2"/>
  <cols>
    <col min="1" max="1" width="17.5703125" style="1" customWidth="1"/>
    <col min="2" max="2" width="9.140625" style="2" customWidth="1"/>
    <col min="3" max="3" width="21.140625" style="1" customWidth="1"/>
    <col min="4" max="4" width="42.42578125" style="1" customWidth="1"/>
    <col min="5" max="5" width="7.140625" style="1" customWidth="1"/>
    <col min="6" max="6" width="11.85546875" style="3" customWidth="1"/>
    <col min="7" max="7" width="12.28515625" style="3" customWidth="1"/>
    <col min="8" max="8" width="10.7109375" style="1" customWidth="1"/>
    <col min="9" max="9" width="12.85546875" style="1" customWidth="1"/>
    <col min="10" max="10" width="11.5703125" style="1" customWidth="1"/>
    <col min="11" max="11" width="12" style="3" customWidth="1"/>
    <col min="12" max="12" width="14" style="3" customWidth="1"/>
    <col min="13" max="13" width="11.42578125" style="3" customWidth="1"/>
    <col min="14" max="14" width="27.28515625" style="1" customWidth="1"/>
    <col min="15" max="16384" width="9.140625" style="1"/>
  </cols>
  <sheetData>
    <row r="1" spans="1:14" ht="43.5" customHeight="1" x14ac:dyDescent="0.2">
      <c r="A1" s="32" t="s">
        <v>264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50.25" customHeight="1" x14ac:dyDescent="0.2">
      <c r="A2" s="29" t="s">
        <v>263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47.25" customHeight="1" x14ac:dyDescent="0.2">
      <c r="A3" s="13" t="s">
        <v>3</v>
      </c>
      <c r="B3" s="14" t="s">
        <v>205</v>
      </c>
      <c r="C3" s="14" t="s">
        <v>100</v>
      </c>
      <c r="D3" s="15" t="s">
        <v>102</v>
      </c>
      <c r="E3" s="15" t="s">
        <v>141</v>
      </c>
      <c r="F3" s="15" t="s">
        <v>103</v>
      </c>
      <c r="G3" s="15" t="s">
        <v>4</v>
      </c>
      <c r="H3" s="15" t="s">
        <v>6</v>
      </c>
      <c r="I3" s="15" t="s">
        <v>5</v>
      </c>
      <c r="J3" s="15" t="s">
        <v>233</v>
      </c>
      <c r="K3" s="15" t="s">
        <v>7</v>
      </c>
      <c r="L3" s="15" t="s">
        <v>134</v>
      </c>
      <c r="M3" s="15" t="s">
        <v>135</v>
      </c>
      <c r="N3" s="16" t="s">
        <v>101</v>
      </c>
    </row>
    <row r="4" spans="1:14" ht="80.25" customHeight="1" x14ac:dyDescent="0.2">
      <c r="A4" s="4" t="s">
        <v>91</v>
      </c>
      <c r="B4" s="5" t="s">
        <v>133</v>
      </c>
      <c r="C4" s="12" t="s">
        <v>228</v>
      </c>
      <c r="D4" s="4" t="s">
        <v>199</v>
      </c>
      <c r="E4" s="6">
        <v>50</v>
      </c>
      <c r="F4" s="7">
        <v>4987</v>
      </c>
      <c r="G4" s="7">
        <f>F4*E4</f>
        <v>249350</v>
      </c>
      <c r="H4" s="8">
        <v>42338</v>
      </c>
      <c r="I4" s="8" t="s">
        <v>92</v>
      </c>
      <c r="J4" s="6">
        <v>50</v>
      </c>
      <c r="K4" s="7">
        <f>J4*F4</f>
        <v>249350</v>
      </c>
      <c r="L4" s="8">
        <v>42391</v>
      </c>
      <c r="M4" s="9">
        <v>888</v>
      </c>
      <c r="N4" s="10" t="s">
        <v>140</v>
      </c>
    </row>
    <row r="5" spans="1:14" ht="86.25" customHeight="1" x14ac:dyDescent="0.2">
      <c r="A5" s="17" t="s">
        <v>93</v>
      </c>
      <c r="B5" s="18" t="s">
        <v>133</v>
      </c>
      <c r="C5" s="19" t="s">
        <v>228</v>
      </c>
      <c r="D5" s="17" t="s">
        <v>200</v>
      </c>
      <c r="E5" s="20">
        <v>60</v>
      </c>
      <c r="F5" s="21">
        <v>4650</v>
      </c>
      <c r="G5" s="21">
        <f>F5*E5</f>
        <v>279000</v>
      </c>
      <c r="H5" s="22">
        <v>42338</v>
      </c>
      <c r="I5" s="20" t="s">
        <v>94</v>
      </c>
      <c r="J5" s="20">
        <v>60</v>
      </c>
      <c r="K5" s="21">
        <f>J5*F5</f>
        <v>279000</v>
      </c>
      <c r="L5" s="22">
        <v>42450</v>
      </c>
      <c r="M5" s="23">
        <v>52815</v>
      </c>
      <c r="N5" s="24" t="s">
        <v>140</v>
      </c>
    </row>
    <row r="6" spans="1:14" ht="54" customHeight="1" x14ac:dyDescent="0.2">
      <c r="A6" s="4" t="s">
        <v>93</v>
      </c>
      <c r="B6" s="5" t="s">
        <v>133</v>
      </c>
      <c r="C6" s="12" t="s">
        <v>228</v>
      </c>
      <c r="D6" s="4" t="s">
        <v>201</v>
      </c>
      <c r="E6" s="6">
        <v>15</v>
      </c>
      <c r="F6" s="7">
        <v>5950</v>
      </c>
      <c r="G6" s="7">
        <f>F6*E6</f>
        <v>89250</v>
      </c>
      <c r="H6" s="8">
        <v>42338</v>
      </c>
      <c r="I6" s="8" t="s">
        <v>95</v>
      </c>
      <c r="J6" s="6">
        <v>15</v>
      </c>
      <c r="K6" s="7">
        <f>J6*F6</f>
        <v>89250</v>
      </c>
      <c r="L6" s="8">
        <v>42394</v>
      </c>
      <c r="M6" s="9">
        <v>235</v>
      </c>
      <c r="N6" s="10" t="s">
        <v>140</v>
      </c>
    </row>
    <row r="7" spans="1:14" ht="87.75" customHeight="1" x14ac:dyDescent="0.2">
      <c r="A7" s="17" t="s">
        <v>13</v>
      </c>
      <c r="B7" s="18" t="s">
        <v>106</v>
      </c>
      <c r="C7" s="19" t="s">
        <v>236</v>
      </c>
      <c r="D7" s="17" t="s">
        <v>149</v>
      </c>
      <c r="E7" s="20">
        <v>7740</v>
      </c>
      <c r="F7" s="21">
        <v>1.41</v>
      </c>
      <c r="G7" s="21">
        <f>F7*E7</f>
        <v>10913.4</v>
      </c>
      <c r="H7" s="22">
        <v>42104</v>
      </c>
      <c r="I7" s="20" t="s">
        <v>15</v>
      </c>
      <c r="J7" s="20">
        <v>7740</v>
      </c>
      <c r="K7" s="21">
        <v>10913.4</v>
      </c>
      <c r="L7" s="22">
        <v>41779</v>
      </c>
      <c r="M7" s="23">
        <v>250</v>
      </c>
      <c r="N7" s="24" t="s">
        <v>237</v>
      </c>
    </row>
    <row r="8" spans="1:14" ht="84.75" customHeight="1" x14ac:dyDescent="0.2">
      <c r="A8" s="4" t="s">
        <v>47</v>
      </c>
      <c r="B8" s="5" t="s">
        <v>110</v>
      </c>
      <c r="C8" s="12" t="s">
        <v>222</v>
      </c>
      <c r="D8" s="4" t="s">
        <v>160</v>
      </c>
      <c r="E8" s="6">
        <v>40</v>
      </c>
      <c r="F8" s="7">
        <v>568.99</v>
      </c>
      <c r="G8" s="7">
        <v>22759.599999999999</v>
      </c>
      <c r="H8" s="8">
        <v>42136</v>
      </c>
      <c r="I8" s="6" t="s">
        <v>139</v>
      </c>
      <c r="J8" s="6">
        <v>40</v>
      </c>
      <c r="K8" s="7">
        <v>22769.599999999999</v>
      </c>
      <c r="L8" s="8">
        <v>42191</v>
      </c>
      <c r="M8" s="9">
        <v>2859</v>
      </c>
      <c r="N8" s="10" t="s">
        <v>140</v>
      </c>
    </row>
    <row r="9" spans="1:14" ht="99.75" customHeight="1" x14ac:dyDescent="0.2">
      <c r="A9" s="17" t="s">
        <v>76</v>
      </c>
      <c r="B9" s="18" t="s">
        <v>110</v>
      </c>
      <c r="C9" s="19" t="s">
        <v>259</v>
      </c>
      <c r="D9" s="17" t="s">
        <v>177</v>
      </c>
      <c r="E9" s="20">
        <v>2</v>
      </c>
      <c r="F9" s="21">
        <v>21.97</v>
      </c>
      <c r="G9" s="21">
        <f>F9*E9</f>
        <v>43.94</v>
      </c>
      <c r="H9" s="22">
        <v>42287</v>
      </c>
      <c r="I9" s="20" t="s">
        <v>77</v>
      </c>
      <c r="J9" s="20">
        <v>2</v>
      </c>
      <c r="K9" s="21">
        <f>J9*F9</f>
        <v>43.94</v>
      </c>
      <c r="L9" s="22">
        <v>42583</v>
      </c>
      <c r="M9" s="23">
        <v>444</v>
      </c>
      <c r="N9" s="24" t="s">
        <v>140</v>
      </c>
    </row>
    <row r="10" spans="1:14" ht="62.25" customHeight="1" x14ac:dyDescent="0.2">
      <c r="A10" s="4" t="s">
        <v>88</v>
      </c>
      <c r="B10" s="5" t="s">
        <v>110</v>
      </c>
      <c r="C10" s="12" t="s">
        <v>227</v>
      </c>
      <c r="D10" s="4" t="s">
        <v>197</v>
      </c>
      <c r="E10" s="6">
        <v>6</v>
      </c>
      <c r="F10" s="7">
        <v>140</v>
      </c>
      <c r="G10" s="7">
        <f>F10*E10</f>
        <v>840</v>
      </c>
      <c r="H10" s="8">
        <v>42342</v>
      </c>
      <c r="I10" s="8" t="s">
        <v>89</v>
      </c>
      <c r="J10" s="6">
        <v>6</v>
      </c>
      <c r="K10" s="7">
        <f>J10*F10</f>
        <v>840</v>
      </c>
      <c r="L10" s="8">
        <v>42404</v>
      </c>
      <c r="M10" s="9">
        <v>175</v>
      </c>
      <c r="N10" s="10" t="s">
        <v>140</v>
      </c>
    </row>
    <row r="11" spans="1:14" ht="82.5" customHeight="1" x14ac:dyDescent="0.2">
      <c r="A11" s="17" t="s">
        <v>88</v>
      </c>
      <c r="B11" s="18" t="s">
        <v>110</v>
      </c>
      <c r="C11" s="19" t="s">
        <v>227</v>
      </c>
      <c r="D11" s="17" t="s">
        <v>198</v>
      </c>
      <c r="E11" s="20">
        <v>2</v>
      </c>
      <c r="F11" s="21">
        <v>18676.669999999998</v>
      </c>
      <c r="G11" s="21">
        <f>F11*E11</f>
        <v>37353.339999999997</v>
      </c>
      <c r="H11" s="22">
        <v>42342</v>
      </c>
      <c r="I11" s="20" t="s">
        <v>90</v>
      </c>
      <c r="J11" s="20">
        <v>2</v>
      </c>
      <c r="K11" s="21">
        <f>J11*F11</f>
        <v>37353.339999999997</v>
      </c>
      <c r="L11" s="22">
        <v>42422</v>
      </c>
      <c r="M11" s="23">
        <v>6092</v>
      </c>
      <c r="N11" s="24" t="s">
        <v>140</v>
      </c>
    </row>
    <row r="12" spans="1:14" ht="51.75" customHeight="1" x14ac:dyDescent="0.2">
      <c r="A12" s="4" t="s">
        <v>88</v>
      </c>
      <c r="B12" s="5" t="s">
        <v>110</v>
      </c>
      <c r="C12" s="12" t="s">
        <v>227</v>
      </c>
      <c r="D12" s="4" t="s">
        <v>202</v>
      </c>
      <c r="E12" s="6">
        <v>2</v>
      </c>
      <c r="F12" s="7">
        <v>498</v>
      </c>
      <c r="G12" s="7">
        <f>F12*E12</f>
        <v>996</v>
      </c>
      <c r="H12" s="8">
        <v>42348</v>
      </c>
      <c r="I12" s="8" t="s">
        <v>98</v>
      </c>
      <c r="J12" s="6">
        <v>2</v>
      </c>
      <c r="K12" s="7">
        <f>J12*F12</f>
        <v>996</v>
      </c>
      <c r="L12" s="8">
        <v>42389</v>
      </c>
      <c r="M12" s="9">
        <v>3333</v>
      </c>
      <c r="N12" s="10" t="s">
        <v>140</v>
      </c>
    </row>
    <row r="13" spans="1:14" ht="99.75" customHeight="1" x14ac:dyDescent="0.2">
      <c r="A13" s="17" t="s">
        <v>88</v>
      </c>
      <c r="B13" s="18" t="s">
        <v>110</v>
      </c>
      <c r="C13" s="19" t="s">
        <v>227</v>
      </c>
      <c r="D13" s="17" t="s">
        <v>203</v>
      </c>
      <c r="E13" s="20">
        <v>2</v>
      </c>
      <c r="F13" s="21">
        <v>3363.5</v>
      </c>
      <c r="G13" s="21">
        <f>F13*E13</f>
        <v>6727</v>
      </c>
      <c r="H13" s="22">
        <v>42348</v>
      </c>
      <c r="I13" s="20" t="s">
        <v>99</v>
      </c>
      <c r="J13" s="20">
        <v>2</v>
      </c>
      <c r="K13" s="21">
        <f>J13*F13</f>
        <v>6727</v>
      </c>
      <c r="L13" s="22">
        <v>42437</v>
      </c>
      <c r="M13" s="23">
        <v>15</v>
      </c>
      <c r="N13" s="24" t="s">
        <v>140</v>
      </c>
    </row>
    <row r="14" spans="1:14" ht="64.5" customHeight="1" x14ac:dyDescent="0.2">
      <c r="A14" s="4" t="s">
        <v>45</v>
      </c>
      <c r="B14" s="5" t="s">
        <v>109</v>
      </c>
      <c r="C14" s="12" t="s">
        <v>260</v>
      </c>
      <c r="D14" s="4" t="s">
        <v>159</v>
      </c>
      <c r="E14" s="6">
        <v>1</v>
      </c>
      <c r="F14" s="7">
        <v>5590</v>
      </c>
      <c r="G14" s="7">
        <v>5590</v>
      </c>
      <c r="H14" s="8">
        <v>42208</v>
      </c>
      <c r="I14" s="6" t="s">
        <v>46</v>
      </c>
      <c r="J14" s="8">
        <v>1</v>
      </c>
      <c r="K14" s="7">
        <v>5590</v>
      </c>
      <c r="L14" s="8">
        <v>42229</v>
      </c>
      <c r="M14" s="9">
        <v>1295</v>
      </c>
      <c r="N14" s="10" t="s">
        <v>140</v>
      </c>
    </row>
    <row r="15" spans="1:14" ht="60.75" customHeight="1" x14ac:dyDescent="0.2">
      <c r="A15" s="17" t="s">
        <v>68</v>
      </c>
      <c r="B15" s="18" t="s">
        <v>109</v>
      </c>
      <c r="C15" s="19" t="s">
        <v>261</v>
      </c>
      <c r="D15" s="17" t="s">
        <v>171</v>
      </c>
      <c r="E15" s="20">
        <v>2</v>
      </c>
      <c r="F15" s="21">
        <v>11079</v>
      </c>
      <c r="G15" s="21">
        <f t="shared" ref="G15:G25" si="0">F15*E15</f>
        <v>22158</v>
      </c>
      <c r="H15" s="22">
        <v>42305</v>
      </c>
      <c r="I15" s="20" t="s">
        <v>69</v>
      </c>
      <c r="J15" s="20">
        <v>2</v>
      </c>
      <c r="K15" s="21">
        <v>28410</v>
      </c>
      <c r="L15" s="22">
        <v>42443</v>
      </c>
      <c r="M15" s="23">
        <v>781</v>
      </c>
      <c r="N15" s="24" t="s">
        <v>140</v>
      </c>
    </row>
    <row r="16" spans="1:14" ht="117" customHeight="1" x14ac:dyDescent="0.2">
      <c r="A16" s="4" t="s">
        <v>64</v>
      </c>
      <c r="B16" s="5" t="s">
        <v>116</v>
      </c>
      <c r="C16" s="12" t="s">
        <v>258</v>
      </c>
      <c r="D16" s="4" t="s">
        <v>208</v>
      </c>
      <c r="E16" s="6">
        <v>15</v>
      </c>
      <c r="F16" s="7">
        <v>1894</v>
      </c>
      <c r="G16" s="7">
        <f t="shared" si="0"/>
        <v>28410</v>
      </c>
      <c r="H16" s="8">
        <v>42255</v>
      </c>
      <c r="I16" s="8" t="s">
        <v>65</v>
      </c>
      <c r="J16" s="6">
        <v>15</v>
      </c>
      <c r="K16" s="7">
        <v>28410</v>
      </c>
      <c r="L16" s="8">
        <v>42327</v>
      </c>
      <c r="M16" s="9">
        <v>580</v>
      </c>
      <c r="N16" s="10" t="s">
        <v>140</v>
      </c>
    </row>
    <row r="17" spans="1:14" ht="69.75" customHeight="1" x14ac:dyDescent="0.2">
      <c r="A17" s="17" t="s">
        <v>74</v>
      </c>
      <c r="B17" s="18" t="s">
        <v>116</v>
      </c>
      <c r="C17" s="19" t="s">
        <v>258</v>
      </c>
      <c r="D17" s="17" t="s">
        <v>176</v>
      </c>
      <c r="E17" s="20">
        <v>6</v>
      </c>
      <c r="F17" s="21">
        <v>29.98</v>
      </c>
      <c r="G17" s="21">
        <f t="shared" si="0"/>
        <v>179.88</v>
      </c>
      <c r="H17" s="22">
        <v>42287</v>
      </c>
      <c r="I17" s="20" t="s">
        <v>75</v>
      </c>
      <c r="J17" s="20">
        <v>6</v>
      </c>
      <c r="K17" s="21">
        <f t="shared" ref="K17:K24" si="1">J17*F17</f>
        <v>179.88</v>
      </c>
      <c r="L17" s="22" t="s">
        <v>136</v>
      </c>
      <c r="M17" s="23">
        <v>445</v>
      </c>
      <c r="N17" s="24" t="s">
        <v>140</v>
      </c>
    </row>
    <row r="18" spans="1:14" ht="108" customHeight="1" x14ac:dyDescent="0.2">
      <c r="A18" s="4" t="s">
        <v>76</v>
      </c>
      <c r="B18" s="5" t="s">
        <v>116</v>
      </c>
      <c r="C18" s="12" t="s">
        <v>258</v>
      </c>
      <c r="D18" s="4" t="s">
        <v>210</v>
      </c>
      <c r="E18" s="6">
        <v>5</v>
      </c>
      <c r="F18" s="7">
        <v>69.87</v>
      </c>
      <c r="G18" s="7">
        <f t="shared" si="0"/>
        <v>349.35</v>
      </c>
      <c r="H18" s="8">
        <v>42287</v>
      </c>
      <c r="I18" s="6" t="s">
        <v>77</v>
      </c>
      <c r="J18" s="6">
        <v>5</v>
      </c>
      <c r="K18" s="7">
        <f t="shared" si="1"/>
        <v>349.35</v>
      </c>
      <c r="L18" s="8">
        <v>42583</v>
      </c>
      <c r="M18" s="9">
        <v>444</v>
      </c>
      <c r="N18" s="10" t="s">
        <v>140</v>
      </c>
    </row>
    <row r="19" spans="1:14" ht="111.75" customHeight="1" x14ac:dyDescent="0.2">
      <c r="A19" s="17" t="s">
        <v>76</v>
      </c>
      <c r="B19" s="18" t="s">
        <v>116</v>
      </c>
      <c r="C19" s="19" t="s">
        <v>258</v>
      </c>
      <c r="D19" s="17" t="s">
        <v>179</v>
      </c>
      <c r="E19" s="20">
        <v>15</v>
      </c>
      <c r="F19" s="21">
        <v>23.95</v>
      </c>
      <c r="G19" s="21">
        <f t="shared" si="0"/>
        <v>359.25</v>
      </c>
      <c r="H19" s="22">
        <v>42287</v>
      </c>
      <c r="I19" s="20" t="s">
        <v>78</v>
      </c>
      <c r="J19" s="20">
        <v>15</v>
      </c>
      <c r="K19" s="21">
        <f t="shared" si="1"/>
        <v>359.25</v>
      </c>
      <c r="L19" s="22">
        <v>42520</v>
      </c>
      <c r="M19" s="23">
        <v>1065</v>
      </c>
      <c r="N19" s="24" t="s">
        <v>140</v>
      </c>
    </row>
    <row r="20" spans="1:14" ht="106.5" customHeight="1" x14ac:dyDescent="0.2">
      <c r="A20" s="4" t="s">
        <v>72</v>
      </c>
      <c r="B20" s="5" t="s">
        <v>120</v>
      </c>
      <c r="C20" s="12" t="s">
        <v>245</v>
      </c>
      <c r="D20" s="4" t="s">
        <v>175</v>
      </c>
      <c r="E20" s="6">
        <v>2</v>
      </c>
      <c r="F20" s="7">
        <v>13.25</v>
      </c>
      <c r="G20" s="7">
        <f t="shared" si="0"/>
        <v>26.5</v>
      </c>
      <c r="H20" s="8">
        <v>42287</v>
      </c>
      <c r="I20" s="6" t="s">
        <v>73</v>
      </c>
      <c r="J20" s="6">
        <v>2</v>
      </c>
      <c r="K20" s="7">
        <f t="shared" si="1"/>
        <v>26.5</v>
      </c>
      <c r="L20" s="8">
        <v>42584</v>
      </c>
      <c r="M20" s="9">
        <v>446</v>
      </c>
      <c r="N20" s="10" t="s">
        <v>140</v>
      </c>
    </row>
    <row r="21" spans="1:14" ht="122.25" customHeight="1" x14ac:dyDescent="0.2">
      <c r="A21" s="17" t="s">
        <v>72</v>
      </c>
      <c r="B21" s="18" t="s">
        <v>121</v>
      </c>
      <c r="C21" s="19" t="s">
        <v>246</v>
      </c>
      <c r="D21" s="17" t="s">
        <v>175</v>
      </c>
      <c r="E21" s="20">
        <v>4</v>
      </c>
      <c r="F21" s="21">
        <v>13.25</v>
      </c>
      <c r="G21" s="21">
        <f t="shared" si="0"/>
        <v>53</v>
      </c>
      <c r="H21" s="22">
        <v>42287</v>
      </c>
      <c r="I21" s="20" t="s">
        <v>73</v>
      </c>
      <c r="J21" s="20">
        <v>4</v>
      </c>
      <c r="K21" s="21">
        <f t="shared" si="1"/>
        <v>53</v>
      </c>
      <c r="L21" s="22">
        <v>42584</v>
      </c>
      <c r="M21" s="23">
        <v>446</v>
      </c>
      <c r="N21" s="24" t="s">
        <v>140</v>
      </c>
    </row>
    <row r="22" spans="1:14" ht="69.75" customHeight="1" x14ac:dyDescent="0.2">
      <c r="A22" s="4" t="s">
        <v>74</v>
      </c>
      <c r="B22" s="5" t="s">
        <v>127</v>
      </c>
      <c r="C22" s="12" t="s">
        <v>257</v>
      </c>
      <c r="D22" s="4" t="s">
        <v>176</v>
      </c>
      <c r="E22" s="6">
        <v>2</v>
      </c>
      <c r="F22" s="7">
        <v>29.98</v>
      </c>
      <c r="G22" s="7">
        <f t="shared" si="0"/>
        <v>59.96</v>
      </c>
      <c r="H22" s="8">
        <v>42287</v>
      </c>
      <c r="I22" s="6" t="s">
        <v>75</v>
      </c>
      <c r="J22" s="6">
        <v>2</v>
      </c>
      <c r="K22" s="7">
        <f t="shared" si="1"/>
        <v>59.96</v>
      </c>
      <c r="L22" s="8">
        <v>42584</v>
      </c>
      <c r="M22" s="9">
        <v>445</v>
      </c>
      <c r="N22" s="10" t="s">
        <v>140</v>
      </c>
    </row>
    <row r="23" spans="1:14" ht="81" customHeight="1" x14ac:dyDescent="0.2">
      <c r="A23" s="17" t="s">
        <v>76</v>
      </c>
      <c r="B23" s="18" t="s">
        <v>127</v>
      </c>
      <c r="C23" s="19" t="s">
        <v>257</v>
      </c>
      <c r="D23" s="17" t="s">
        <v>180</v>
      </c>
      <c r="E23" s="20">
        <v>2</v>
      </c>
      <c r="F23" s="21">
        <v>35.29</v>
      </c>
      <c r="G23" s="21">
        <f t="shared" si="0"/>
        <v>70.58</v>
      </c>
      <c r="H23" s="22">
        <v>42287</v>
      </c>
      <c r="I23" s="20" t="s">
        <v>77</v>
      </c>
      <c r="J23" s="20">
        <v>2</v>
      </c>
      <c r="K23" s="21">
        <f t="shared" si="1"/>
        <v>70.58</v>
      </c>
      <c r="L23" s="22">
        <v>42583</v>
      </c>
      <c r="M23" s="23">
        <v>444</v>
      </c>
      <c r="N23" s="24" t="s">
        <v>140</v>
      </c>
    </row>
    <row r="24" spans="1:14" ht="103.5" customHeight="1" x14ac:dyDescent="0.2">
      <c r="A24" s="4" t="s">
        <v>76</v>
      </c>
      <c r="B24" s="5" t="s">
        <v>127</v>
      </c>
      <c r="C24" s="12" t="s">
        <v>257</v>
      </c>
      <c r="D24" s="4" t="s">
        <v>181</v>
      </c>
      <c r="E24" s="6">
        <v>2</v>
      </c>
      <c r="F24" s="7">
        <v>23.98</v>
      </c>
      <c r="G24" s="7">
        <f t="shared" si="0"/>
        <v>47.96</v>
      </c>
      <c r="H24" s="8">
        <v>42287</v>
      </c>
      <c r="I24" s="8" t="s">
        <v>78</v>
      </c>
      <c r="J24" s="6">
        <v>2</v>
      </c>
      <c r="K24" s="7">
        <f t="shared" si="1"/>
        <v>47.96</v>
      </c>
      <c r="L24" s="8">
        <v>42520</v>
      </c>
      <c r="M24" s="9">
        <v>1065</v>
      </c>
      <c r="N24" s="10" t="s">
        <v>140</v>
      </c>
    </row>
    <row r="25" spans="1:14" ht="60.75" customHeight="1" x14ac:dyDescent="0.2">
      <c r="A25" s="17" t="s">
        <v>58</v>
      </c>
      <c r="B25" s="18" t="s">
        <v>114</v>
      </c>
      <c r="C25" s="19" t="s">
        <v>248</v>
      </c>
      <c r="D25" s="17" t="s">
        <v>170</v>
      </c>
      <c r="E25" s="20">
        <v>5000</v>
      </c>
      <c r="F25" s="21">
        <v>9.8000000000000007</v>
      </c>
      <c r="G25" s="21">
        <f t="shared" si="0"/>
        <v>49000</v>
      </c>
      <c r="H25" s="22">
        <v>42195</v>
      </c>
      <c r="I25" s="20" t="s">
        <v>59</v>
      </c>
      <c r="J25" s="20">
        <v>5000</v>
      </c>
      <c r="K25" s="21">
        <v>49000</v>
      </c>
      <c r="L25" s="22"/>
      <c r="M25" s="23"/>
      <c r="N25" s="24" t="s">
        <v>138</v>
      </c>
    </row>
    <row r="26" spans="1:14" ht="62.25" customHeight="1" x14ac:dyDescent="0.2">
      <c r="A26" s="4" t="s">
        <v>79</v>
      </c>
      <c r="B26" s="5" t="s">
        <v>131</v>
      </c>
      <c r="C26" s="12" t="s">
        <v>262</v>
      </c>
      <c r="D26" s="4" t="s">
        <v>182</v>
      </c>
      <c r="E26" s="6">
        <v>2</v>
      </c>
      <c r="F26" s="7">
        <f>SUM(K26/J26)</f>
        <v>24999</v>
      </c>
      <c r="G26" s="7">
        <v>49998</v>
      </c>
      <c r="H26" s="8">
        <v>42317</v>
      </c>
      <c r="I26" s="8" t="s">
        <v>80</v>
      </c>
      <c r="J26" s="6">
        <v>2</v>
      </c>
      <c r="K26" s="7">
        <v>49998</v>
      </c>
      <c r="L26" s="8">
        <v>42321</v>
      </c>
      <c r="M26" s="9">
        <v>176</v>
      </c>
      <c r="N26" s="10" t="s">
        <v>268</v>
      </c>
    </row>
    <row r="27" spans="1:14" ht="104.25" customHeight="1" x14ac:dyDescent="0.2">
      <c r="A27" s="17" t="s">
        <v>72</v>
      </c>
      <c r="B27" s="18" t="s">
        <v>122</v>
      </c>
      <c r="C27" s="19" t="s">
        <v>226</v>
      </c>
      <c r="D27" s="17" t="s">
        <v>175</v>
      </c>
      <c r="E27" s="20">
        <v>5</v>
      </c>
      <c r="F27" s="21">
        <v>13.25</v>
      </c>
      <c r="G27" s="21">
        <f t="shared" ref="G27:G48" si="2">F27*E27</f>
        <v>66.25</v>
      </c>
      <c r="H27" s="22">
        <v>42287</v>
      </c>
      <c r="I27" s="20" t="s">
        <v>73</v>
      </c>
      <c r="J27" s="20">
        <v>5</v>
      </c>
      <c r="K27" s="21">
        <f>J27*F27</f>
        <v>66.25</v>
      </c>
      <c r="L27" s="22">
        <v>42584</v>
      </c>
      <c r="M27" s="23">
        <v>446</v>
      </c>
      <c r="N27" s="24" t="s">
        <v>140</v>
      </c>
    </row>
    <row r="28" spans="1:14" ht="76.5" x14ac:dyDescent="0.2">
      <c r="A28" s="4" t="s">
        <v>76</v>
      </c>
      <c r="B28" s="5" t="s">
        <v>122</v>
      </c>
      <c r="C28" s="12" t="s">
        <v>226</v>
      </c>
      <c r="D28" s="4" t="s">
        <v>211</v>
      </c>
      <c r="E28" s="6">
        <v>3</v>
      </c>
      <c r="F28" s="7">
        <v>54.98</v>
      </c>
      <c r="G28" s="7">
        <f t="shared" si="2"/>
        <v>164.94</v>
      </c>
      <c r="H28" s="8">
        <v>42287</v>
      </c>
      <c r="I28" s="6" t="s">
        <v>77</v>
      </c>
      <c r="J28" s="6">
        <v>3</v>
      </c>
      <c r="K28" s="7">
        <f>J28*F28</f>
        <v>164.94</v>
      </c>
      <c r="L28" s="8">
        <v>42583</v>
      </c>
      <c r="M28" s="9">
        <v>444</v>
      </c>
      <c r="N28" s="10" t="s">
        <v>140</v>
      </c>
    </row>
    <row r="29" spans="1:14" ht="89.25" x14ac:dyDescent="0.2">
      <c r="A29" s="17" t="s">
        <v>76</v>
      </c>
      <c r="B29" s="18" t="s">
        <v>122</v>
      </c>
      <c r="C29" s="19" t="s">
        <v>226</v>
      </c>
      <c r="D29" s="17" t="s">
        <v>212</v>
      </c>
      <c r="E29" s="20">
        <v>3</v>
      </c>
      <c r="F29" s="21">
        <v>31.98</v>
      </c>
      <c r="G29" s="21">
        <f t="shared" si="2"/>
        <v>95.94</v>
      </c>
      <c r="H29" s="22">
        <v>42287</v>
      </c>
      <c r="I29" s="20" t="s">
        <v>77</v>
      </c>
      <c r="J29" s="20">
        <v>3</v>
      </c>
      <c r="K29" s="21">
        <f>J29*F29</f>
        <v>95.94</v>
      </c>
      <c r="L29" s="22">
        <v>42583</v>
      </c>
      <c r="M29" s="23">
        <v>444</v>
      </c>
      <c r="N29" s="24" t="s">
        <v>140</v>
      </c>
    </row>
    <row r="30" spans="1:14" ht="63.75" x14ac:dyDescent="0.2">
      <c r="A30" s="4" t="s">
        <v>76</v>
      </c>
      <c r="B30" s="5" t="s">
        <v>122</v>
      </c>
      <c r="C30" s="12" t="s">
        <v>226</v>
      </c>
      <c r="D30" s="4" t="s">
        <v>142</v>
      </c>
      <c r="E30" s="6">
        <v>4</v>
      </c>
      <c r="F30" s="7">
        <v>35.29</v>
      </c>
      <c r="G30" s="7">
        <f t="shared" si="2"/>
        <v>141.16</v>
      </c>
      <c r="H30" s="8">
        <v>42287</v>
      </c>
      <c r="I30" s="6" t="s">
        <v>77</v>
      </c>
      <c r="J30" s="6">
        <v>4</v>
      </c>
      <c r="K30" s="7">
        <f>J30*F30</f>
        <v>141.16</v>
      </c>
      <c r="L30" s="8">
        <v>42583</v>
      </c>
      <c r="M30" s="9">
        <v>444</v>
      </c>
      <c r="N30" s="10" t="s">
        <v>140</v>
      </c>
    </row>
    <row r="31" spans="1:14" ht="76.5" x14ac:dyDescent="0.2">
      <c r="A31" s="17" t="s">
        <v>76</v>
      </c>
      <c r="B31" s="18" t="s">
        <v>122</v>
      </c>
      <c r="C31" s="19" t="s">
        <v>226</v>
      </c>
      <c r="D31" s="17" t="s">
        <v>213</v>
      </c>
      <c r="E31" s="20">
        <v>3</v>
      </c>
      <c r="F31" s="21">
        <v>54.98</v>
      </c>
      <c r="G31" s="21">
        <f t="shared" si="2"/>
        <v>164.94</v>
      </c>
      <c r="H31" s="22">
        <v>42287</v>
      </c>
      <c r="I31" s="20" t="s">
        <v>77</v>
      </c>
      <c r="J31" s="20">
        <v>3</v>
      </c>
      <c r="K31" s="21">
        <f>J31*F31</f>
        <v>164.94</v>
      </c>
      <c r="L31" s="22">
        <v>42401</v>
      </c>
      <c r="M31" s="23">
        <v>444</v>
      </c>
      <c r="N31" s="24" t="s">
        <v>140</v>
      </c>
    </row>
    <row r="32" spans="1:14" ht="119.25" customHeight="1" x14ac:dyDescent="0.2">
      <c r="A32" s="4" t="s">
        <v>66</v>
      </c>
      <c r="B32" s="5" t="s">
        <v>117</v>
      </c>
      <c r="C32" s="12" t="s">
        <v>224</v>
      </c>
      <c r="D32" s="4" t="s">
        <v>209</v>
      </c>
      <c r="E32" s="6">
        <v>1</v>
      </c>
      <c r="F32" s="7">
        <v>144000</v>
      </c>
      <c r="G32" s="7">
        <f t="shared" si="2"/>
        <v>144000</v>
      </c>
      <c r="H32" s="8">
        <v>42317</v>
      </c>
      <c r="I32" s="8" t="s">
        <v>67</v>
      </c>
      <c r="J32" s="6">
        <v>1</v>
      </c>
      <c r="K32" s="7">
        <v>144000</v>
      </c>
      <c r="L32" s="8">
        <v>42380</v>
      </c>
      <c r="M32" s="9">
        <v>2664</v>
      </c>
      <c r="N32" s="10" t="s">
        <v>140</v>
      </c>
    </row>
    <row r="33" spans="1:14" ht="83.25" customHeight="1" x14ac:dyDescent="0.2">
      <c r="A33" s="17" t="s">
        <v>70</v>
      </c>
      <c r="B33" s="18" t="s">
        <v>117</v>
      </c>
      <c r="C33" s="19" t="s">
        <v>224</v>
      </c>
      <c r="D33" s="17" t="s">
        <v>172</v>
      </c>
      <c r="E33" s="20">
        <v>1</v>
      </c>
      <c r="F33" s="21">
        <v>118500</v>
      </c>
      <c r="G33" s="21">
        <f t="shared" si="2"/>
        <v>118500</v>
      </c>
      <c r="H33" s="22">
        <v>42313</v>
      </c>
      <c r="I33" s="20" t="s">
        <v>71</v>
      </c>
      <c r="J33" s="20">
        <v>1</v>
      </c>
      <c r="K33" s="21">
        <v>118500</v>
      </c>
      <c r="L33" s="22">
        <v>42402</v>
      </c>
      <c r="M33" s="23">
        <v>61259</v>
      </c>
      <c r="N33" s="24" t="s">
        <v>140</v>
      </c>
    </row>
    <row r="34" spans="1:14" ht="111" customHeight="1" x14ac:dyDescent="0.2">
      <c r="A34" s="4" t="s">
        <v>72</v>
      </c>
      <c r="B34" s="5" t="s">
        <v>117</v>
      </c>
      <c r="C34" s="12" t="s">
        <v>224</v>
      </c>
      <c r="D34" s="4" t="s">
        <v>173</v>
      </c>
      <c r="E34" s="6">
        <v>5</v>
      </c>
      <c r="F34" s="7">
        <v>17.649999999999999</v>
      </c>
      <c r="G34" s="7">
        <f t="shared" si="2"/>
        <v>88.25</v>
      </c>
      <c r="H34" s="8">
        <v>42287</v>
      </c>
      <c r="I34" s="6" t="s">
        <v>73</v>
      </c>
      <c r="J34" s="6">
        <v>5</v>
      </c>
      <c r="K34" s="7">
        <f t="shared" ref="K34:K48" si="3">J34*F34</f>
        <v>88.25</v>
      </c>
      <c r="L34" s="8">
        <v>42584</v>
      </c>
      <c r="M34" s="9">
        <v>446</v>
      </c>
      <c r="N34" s="10" t="s">
        <v>140</v>
      </c>
    </row>
    <row r="35" spans="1:14" ht="116.25" customHeight="1" x14ac:dyDescent="0.2">
      <c r="A35" s="17" t="s">
        <v>72</v>
      </c>
      <c r="B35" s="18" t="s">
        <v>117</v>
      </c>
      <c r="C35" s="19" t="s">
        <v>224</v>
      </c>
      <c r="D35" s="17" t="s">
        <v>174</v>
      </c>
      <c r="E35" s="20">
        <v>2</v>
      </c>
      <c r="F35" s="21">
        <v>119.98</v>
      </c>
      <c r="G35" s="21">
        <f t="shared" si="2"/>
        <v>239.96</v>
      </c>
      <c r="H35" s="22">
        <v>42287</v>
      </c>
      <c r="I35" s="20" t="s">
        <v>73</v>
      </c>
      <c r="J35" s="20">
        <v>2</v>
      </c>
      <c r="K35" s="21">
        <f t="shared" si="3"/>
        <v>239.96</v>
      </c>
      <c r="L35" s="22">
        <v>42584</v>
      </c>
      <c r="M35" s="23">
        <v>446</v>
      </c>
      <c r="N35" s="24" t="s">
        <v>140</v>
      </c>
    </row>
    <row r="36" spans="1:14" ht="78" customHeight="1" x14ac:dyDescent="0.2">
      <c r="A36" s="4" t="s">
        <v>74</v>
      </c>
      <c r="B36" s="5" t="s">
        <v>117</v>
      </c>
      <c r="C36" s="12" t="s">
        <v>224</v>
      </c>
      <c r="D36" s="4" t="s">
        <v>176</v>
      </c>
      <c r="E36" s="6">
        <v>10</v>
      </c>
      <c r="F36" s="7">
        <v>29.98</v>
      </c>
      <c r="G36" s="7">
        <f t="shared" si="2"/>
        <v>299.8</v>
      </c>
      <c r="H36" s="8">
        <v>42287</v>
      </c>
      <c r="I36" s="8" t="s">
        <v>75</v>
      </c>
      <c r="J36" s="6">
        <v>10</v>
      </c>
      <c r="K36" s="7">
        <f t="shared" si="3"/>
        <v>299.8</v>
      </c>
      <c r="L36" s="8">
        <v>42584</v>
      </c>
      <c r="M36" s="9">
        <v>445</v>
      </c>
      <c r="N36" s="10" t="s">
        <v>140</v>
      </c>
    </row>
    <row r="37" spans="1:14" ht="85.5" customHeight="1" x14ac:dyDescent="0.2">
      <c r="A37" s="17" t="s">
        <v>76</v>
      </c>
      <c r="B37" s="18" t="s">
        <v>117</v>
      </c>
      <c r="C37" s="19" t="s">
        <v>224</v>
      </c>
      <c r="D37" s="17" t="s">
        <v>177</v>
      </c>
      <c r="E37" s="20">
        <v>3</v>
      </c>
      <c r="F37" s="21">
        <v>21.97</v>
      </c>
      <c r="G37" s="21">
        <f t="shared" si="2"/>
        <v>65.91</v>
      </c>
      <c r="H37" s="22">
        <v>42287</v>
      </c>
      <c r="I37" s="20" t="s">
        <v>77</v>
      </c>
      <c r="J37" s="20">
        <v>3</v>
      </c>
      <c r="K37" s="21">
        <f t="shared" si="3"/>
        <v>65.91</v>
      </c>
      <c r="L37" s="22">
        <v>42583</v>
      </c>
      <c r="M37" s="23">
        <v>444</v>
      </c>
      <c r="N37" s="24" t="s">
        <v>140</v>
      </c>
    </row>
    <row r="38" spans="1:14" ht="91.5" customHeight="1" x14ac:dyDescent="0.2">
      <c r="A38" s="4" t="s">
        <v>76</v>
      </c>
      <c r="B38" s="5" t="s">
        <v>117</v>
      </c>
      <c r="C38" s="12" t="s">
        <v>224</v>
      </c>
      <c r="D38" s="4" t="s">
        <v>213</v>
      </c>
      <c r="E38" s="6">
        <v>20</v>
      </c>
      <c r="F38" s="7">
        <v>54.98</v>
      </c>
      <c r="G38" s="7">
        <f t="shared" si="2"/>
        <v>1099.5999999999999</v>
      </c>
      <c r="H38" s="8">
        <v>42287</v>
      </c>
      <c r="I38" s="8" t="s">
        <v>77</v>
      </c>
      <c r="J38" s="6">
        <v>20</v>
      </c>
      <c r="K38" s="7">
        <f t="shared" si="3"/>
        <v>1099.5999999999999</v>
      </c>
      <c r="L38" s="8" t="s">
        <v>265</v>
      </c>
      <c r="M38" s="9" t="s">
        <v>14</v>
      </c>
      <c r="N38" s="10" t="s">
        <v>266</v>
      </c>
    </row>
    <row r="39" spans="1:14" ht="108.75" customHeight="1" x14ac:dyDescent="0.2">
      <c r="A39" s="17" t="s">
        <v>76</v>
      </c>
      <c r="B39" s="18" t="s">
        <v>117</v>
      </c>
      <c r="C39" s="19" t="s">
        <v>224</v>
      </c>
      <c r="D39" s="17" t="s">
        <v>178</v>
      </c>
      <c r="E39" s="20">
        <v>15</v>
      </c>
      <c r="F39" s="21">
        <v>69.87</v>
      </c>
      <c r="G39" s="21">
        <f t="shared" si="2"/>
        <v>1048.0500000000002</v>
      </c>
      <c r="H39" s="22">
        <v>42287</v>
      </c>
      <c r="I39" s="20" t="s">
        <v>77</v>
      </c>
      <c r="J39" s="20">
        <v>15</v>
      </c>
      <c r="K39" s="21">
        <f t="shared" si="3"/>
        <v>1048.0500000000002</v>
      </c>
      <c r="L39" s="22">
        <v>42583</v>
      </c>
      <c r="M39" s="23">
        <v>444</v>
      </c>
      <c r="N39" s="24" t="s">
        <v>140</v>
      </c>
    </row>
    <row r="40" spans="1:14" ht="99" customHeight="1" x14ac:dyDescent="0.2">
      <c r="A40" s="4" t="s">
        <v>76</v>
      </c>
      <c r="B40" s="5" t="s">
        <v>117</v>
      </c>
      <c r="C40" s="12" t="s">
        <v>224</v>
      </c>
      <c r="D40" s="4" t="s">
        <v>214</v>
      </c>
      <c r="E40" s="6">
        <v>10</v>
      </c>
      <c r="F40" s="7">
        <v>34.32</v>
      </c>
      <c r="G40" s="7">
        <f t="shared" si="2"/>
        <v>343.2</v>
      </c>
      <c r="H40" s="8">
        <v>42287</v>
      </c>
      <c r="I40" s="8" t="s">
        <v>77</v>
      </c>
      <c r="J40" s="6">
        <v>10</v>
      </c>
      <c r="K40" s="7">
        <f t="shared" si="3"/>
        <v>343.2</v>
      </c>
      <c r="L40" s="8">
        <v>42583</v>
      </c>
      <c r="M40" s="9">
        <v>444</v>
      </c>
      <c r="N40" s="10" t="s">
        <v>140</v>
      </c>
    </row>
    <row r="41" spans="1:14" ht="12.75" x14ac:dyDescent="0.2">
      <c r="A41" s="17" t="s">
        <v>76</v>
      </c>
      <c r="B41" s="18" t="s">
        <v>117</v>
      </c>
      <c r="C41" s="19" t="s">
        <v>224</v>
      </c>
      <c r="D41" s="17" t="s">
        <v>181</v>
      </c>
      <c r="E41" s="20">
        <v>5</v>
      </c>
      <c r="F41" s="21">
        <v>23.98</v>
      </c>
      <c r="G41" s="21">
        <f t="shared" si="2"/>
        <v>119.9</v>
      </c>
      <c r="H41" s="22">
        <v>42287</v>
      </c>
      <c r="I41" s="20" t="s">
        <v>78</v>
      </c>
      <c r="J41" s="20">
        <v>5</v>
      </c>
      <c r="K41" s="21">
        <f t="shared" si="3"/>
        <v>119.9</v>
      </c>
      <c r="L41" s="22">
        <v>42520</v>
      </c>
      <c r="M41" s="23">
        <v>1065</v>
      </c>
      <c r="N41" s="24" t="s">
        <v>140</v>
      </c>
    </row>
    <row r="42" spans="1:14" ht="89.25" x14ac:dyDescent="0.2">
      <c r="A42" s="4" t="s">
        <v>76</v>
      </c>
      <c r="B42" s="5" t="s">
        <v>117</v>
      </c>
      <c r="C42" s="12" t="s">
        <v>224</v>
      </c>
      <c r="D42" s="4" t="s">
        <v>215</v>
      </c>
      <c r="E42" s="6">
        <v>5</v>
      </c>
      <c r="F42" s="7">
        <v>31.98</v>
      </c>
      <c r="G42" s="7">
        <f t="shared" si="2"/>
        <v>159.9</v>
      </c>
      <c r="H42" s="8">
        <v>42287</v>
      </c>
      <c r="I42" s="8" t="s">
        <v>77</v>
      </c>
      <c r="J42" s="6">
        <v>5</v>
      </c>
      <c r="K42" s="7">
        <f t="shared" si="3"/>
        <v>159.9</v>
      </c>
      <c r="L42" s="8">
        <v>42583</v>
      </c>
      <c r="M42" s="9">
        <v>444</v>
      </c>
      <c r="N42" s="10" t="s">
        <v>140</v>
      </c>
    </row>
    <row r="43" spans="1:14" ht="137.25" customHeight="1" x14ac:dyDescent="0.2">
      <c r="A43" s="17" t="s">
        <v>96</v>
      </c>
      <c r="B43" s="18" t="s">
        <v>117</v>
      </c>
      <c r="C43" s="19" t="s">
        <v>224</v>
      </c>
      <c r="D43" s="17" t="s">
        <v>218</v>
      </c>
      <c r="E43" s="20">
        <v>1</v>
      </c>
      <c r="F43" s="21">
        <v>56500</v>
      </c>
      <c r="G43" s="21">
        <f t="shared" si="2"/>
        <v>56500</v>
      </c>
      <c r="H43" s="22">
        <v>42348</v>
      </c>
      <c r="I43" s="20" t="s">
        <v>97</v>
      </c>
      <c r="J43" s="20">
        <v>1</v>
      </c>
      <c r="K43" s="21">
        <f t="shared" si="3"/>
        <v>56500</v>
      </c>
      <c r="L43" s="22">
        <v>42419</v>
      </c>
      <c r="M43" s="23">
        <v>17</v>
      </c>
      <c r="N43" s="24" t="s">
        <v>140</v>
      </c>
    </row>
    <row r="44" spans="1:14" ht="102" x14ac:dyDescent="0.2">
      <c r="A44" s="4" t="s">
        <v>56</v>
      </c>
      <c r="B44" s="5" t="s">
        <v>113</v>
      </c>
      <c r="C44" s="12" t="s">
        <v>229</v>
      </c>
      <c r="D44" s="4" t="s">
        <v>166</v>
      </c>
      <c r="E44" s="6">
        <v>1</v>
      </c>
      <c r="F44" s="7">
        <v>105000</v>
      </c>
      <c r="G44" s="7">
        <f t="shared" si="2"/>
        <v>105000</v>
      </c>
      <c r="H44" s="8">
        <v>42184</v>
      </c>
      <c r="I44" s="8" t="s">
        <v>57</v>
      </c>
      <c r="J44" s="6">
        <v>1</v>
      </c>
      <c r="K44" s="7">
        <f t="shared" si="3"/>
        <v>105000</v>
      </c>
      <c r="L44" s="8">
        <v>42265</v>
      </c>
      <c r="M44" s="9">
        <v>404505</v>
      </c>
      <c r="N44" s="10" t="s">
        <v>140</v>
      </c>
    </row>
    <row r="45" spans="1:14" ht="102.75" customHeight="1" x14ac:dyDescent="0.2">
      <c r="A45" s="17" t="s">
        <v>72</v>
      </c>
      <c r="B45" s="18" t="s">
        <v>118</v>
      </c>
      <c r="C45" s="19" t="s">
        <v>235</v>
      </c>
      <c r="D45" s="17" t="s">
        <v>173</v>
      </c>
      <c r="E45" s="20">
        <v>5</v>
      </c>
      <c r="F45" s="21">
        <v>17.649999999999999</v>
      </c>
      <c r="G45" s="21">
        <f t="shared" si="2"/>
        <v>88.25</v>
      </c>
      <c r="H45" s="22">
        <v>42287</v>
      </c>
      <c r="I45" s="20" t="s">
        <v>73</v>
      </c>
      <c r="J45" s="20">
        <v>5</v>
      </c>
      <c r="K45" s="21">
        <f t="shared" si="3"/>
        <v>88.25</v>
      </c>
      <c r="L45" s="22">
        <v>42584</v>
      </c>
      <c r="M45" s="23">
        <v>446</v>
      </c>
      <c r="N45" s="24" t="s">
        <v>140</v>
      </c>
    </row>
    <row r="46" spans="1:14" ht="80.25" customHeight="1" x14ac:dyDescent="0.2">
      <c r="A46" s="4" t="s">
        <v>74</v>
      </c>
      <c r="B46" s="5" t="s">
        <v>118</v>
      </c>
      <c r="C46" s="12" t="s">
        <v>225</v>
      </c>
      <c r="D46" s="4" t="s">
        <v>176</v>
      </c>
      <c r="E46" s="6">
        <v>1</v>
      </c>
      <c r="F46" s="7">
        <v>29.98</v>
      </c>
      <c r="G46" s="7">
        <f t="shared" si="2"/>
        <v>29.98</v>
      </c>
      <c r="H46" s="8">
        <v>42287</v>
      </c>
      <c r="I46" s="6" t="s">
        <v>75</v>
      </c>
      <c r="J46" s="6">
        <v>1</v>
      </c>
      <c r="K46" s="7">
        <f t="shared" si="3"/>
        <v>29.98</v>
      </c>
      <c r="L46" s="8">
        <v>42584</v>
      </c>
      <c r="M46" s="9">
        <v>445</v>
      </c>
      <c r="N46" s="10" t="s">
        <v>140</v>
      </c>
    </row>
    <row r="47" spans="1:14" ht="109.5" customHeight="1" x14ac:dyDescent="0.2">
      <c r="A47" s="17" t="s">
        <v>76</v>
      </c>
      <c r="B47" s="18" t="s">
        <v>118</v>
      </c>
      <c r="C47" s="19" t="s">
        <v>225</v>
      </c>
      <c r="D47" s="17" t="s">
        <v>216</v>
      </c>
      <c r="E47" s="20">
        <v>1</v>
      </c>
      <c r="F47" s="21">
        <v>34.32</v>
      </c>
      <c r="G47" s="21">
        <f t="shared" si="2"/>
        <v>34.32</v>
      </c>
      <c r="H47" s="22">
        <v>42287</v>
      </c>
      <c r="I47" s="20" t="s">
        <v>77</v>
      </c>
      <c r="J47" s="20">
        <v>1</v>
      </c>
      <c r="K47" s="21">
        <f t="shared" si="3"/>
        <v>34.32</v>
      </c>
      <c r="L47" s="22">
        <v>42583</v>
      </c>
      <c r="M47" s="23">
        <v>444</v>
      </c>
      <c r="N47" s="24" t="s">
        <v>140</v>
      </c>
    </row>
    <row r="48" spans="1:14" ht="110.25" customHeight="1" x14ac:dyDescent="0.2">
      <c r="A48" s="4" t="s">
        <v>76</v>
      </c>
      <c r="B48" s="5" t="s">
        <v>118</v>
      </c>
      <c r="C48" s="12" t="s">
        <v>235</v>
      </c>
      <c r="D48" s="4" t="s">
        <v>181</v>
      </c>
      <c r="E48" s="6">
        <v>1</v>
      </c>
      <c r="F48" s="7">
        <v>23.98</v>
      </c>
      <c r="G48" s="7">
        <f t="shared" si="2"/>
        <v>23.98</v>
      </c>
      <c r="H48" s="8">
        <v>42287</v>
      </c>
      <c r="I48" s="8" t="s">
        <v>78</v>
      </c>
      <c r="J48" s="6">
        <v>1</v>
      </c>
      <c r="K48" s="7">
        <f t="shared" si="3"/>
        <v>23.98</v>
      </c>
      <c r="L48" s="8">
        <v>42520</v>
      </c>
      <c r="M48" s="9">
        <v>1065</v>
      </c>
      <c r="N48" s="10" t="s">
        <v>140</v>
      </c>
    </row>
    <row r="49" spans="1:14" ht="54.75" customHeight="1" x14ac:dyDescent="0.2">
      <c r="A49" s="17" t="s">
        <v>35</v>
      </c>
      <c r="B49" s="18" t="s">
        <v>107</v>
      </c>
      <c r="C49" s="19" t="s">
        <v>250</v>
      </c>
      <c r="D49" s="17" t="s">
        <v>155</v>
      </c>
      <c r="E49" s="20">
        <v>3</v>
      </c>
      <c r="F49" s="21">
        <v>2299</v>
      </c>
      <c r="G49" s="21">
        <f>E49*F49</f>
        <v>6897</v>
      </c>
      <c r="H49" s="22">
        <v>42122</v>
      </c>
      <c r="I49" s="20" t="s">
        <v>36</v>
      </c>
      <c r="J49" s="20">
        <v>3</v>
      </c>
      <c r="K49" s="21">
        <v>6897</v>
      </c>
      <c r="L49" s="22">
        <v>42144</v>
      </c>
      <c r="M49" s="23">
        <v>58</v>
      </c>
      <c r="N49" s="24" t="s">
        <v>140</v>
      </c>
    </row>
    <row r="50" spans="1:14" ht="77.25" customHeight="1" x14ac:dyDescent="0.2">
      <c r="A50" s="4" t="s">
        <v>54</v>
      </c>
      <c r="B50" s="5" t="s">
        <v>112</v>
      </c>
      <c r="C50" s="12" t="s">
        <v>243</v>
      </c>
      <c r="D50" s="4" t="s">
        <v>164</v>
      </c>
      <c r="E50" s="6">
        <v>5</v>
      </c>
      <c r="F50" s="7">
        <v>12</v>
      </c>
      <c r="G50" s="7">
        <f>E50*F50</f>
        <v>60</v>
      </c>
      <c r="H50" s="8">
        <v>42171</v>
      </c>
      <c r="I50" s="8" t="s">
        <v>55</v>
      </c>
      <c r="J50" s="6">
        <v>5</v>
      </c>
      <c r="K50" s="7">
        <f t="shared" ref="K50:K58" si="4">J50*F50</f>
        <v>60</v>
      </c>
      <c r="L50" s="8">
        <v>42338</v>
      </c>
      <c r="M50" s="9">
        <v>35567</v>
      </c>
      <c r="N50" s="10" t="s">
        <v>140</v>
      </c>
    </row>
    <row r="51" spans="1:14" ht="103.5" customHeight="1" x14ac:dyDescent="0.2">
      <c r="A51" s="17" t="s">
        <v>62</v>
      </c>
      <c r="B51" s="18" t="s">
        <v>112</v>
      </c>
      <c r="C51" s="19" t="s">
        <v>220</v>
      </c>
      <c r="D51" s="17" t="s">
        <v>168</v>
      </c>
      <c r="E51" s="20">
        <v>24</v>
      </c>
      <c r="F51" s="21">
        <v>3.7</v>
      </c>
      <c r="G51" s="21">
        <f t="shared" ref="G51:G58" si="5">F51*E51</f>
        <v>88.800000000000011</v>
      </c>
      <c r="H51" s="22">
        <v>42209</v>
      </c>
      <c r="I51" s="20" t="s">
        <v>63</v>
      </c>
      <c r="J51" s="20">
        <v>24</v>
      </c>
      <c r="K51" s="21">
        <f t="shared" si="4"/>
        <v>88.800000000000011</v>
      </c>
      <c r="L51" s="22">
        <v>42333</v>
      </c>
      <c r="M51" s="23">
        <v>49570</v>
      </c>
      <c r="N51" s="24" t="s">
        <v>140</v>
      </c>
    </row>
    <row r="52" spans="1:14" ht="102" customHeight="1" x14ac:dyDescent="0.2">
      <c r="A52" s="4" t="s">
        <v>83</v>
      </c>
      <c r="B52" s="5" t="s">
        <v>112</v>
      </c>
      <c r="C52" s="12" t="s">
        <v>252</v>
      </c>
      <c r="D52" s="4" t="s">
        <v>193</v>
      </c>
      <c r="E52" s="6">
        <v>3</v>
      </c>
      <c r="F52" s="7">
        <v>1300</v>
      </c>
      <c r="G52" s="7">
        <f t="shared" si="5"/>
        <v>3900</v>
      </c>
      <c r="H52" s="8">
        <v>42307</v>
      </c>
      <c r="I52" s="6" t="s">
        <v>85</v>
      </c>
      <c r="J52" s="6">
        <v>3</v>
      </c>
      <c r="K52" s="7">
        <f t="shared" si="4"/>
        <v>3900</v>
      </c>
      <c r="L52" s="8">
        <v>42605</v>
      </c>
      <c r="M52" s="9">
        <v>28221</v>
      </c>
      <c r="N52" s="10" t="s">
        <v>140</v>
      </c>
    </row>
    <row r="53" spans="1:14" ht="93.75" customHeight="1" x14ac:dyDescent="0.2">
      <c r="A53" s="17" t="s">
        <v>83</v>
      </c>
      <c r="B53" s="18" t="s">
        <v>112</v>
      </c>
      <c r="C53" s="19" t="s">
        <v>252</v>
      </c>
      <c r="D53" s="17" t="s">
        <v>194</v>
      </c>
      <c r="E53" s="20">
        <v>10</v>
      </c>
      <c r="F53" s="21">
        <v>460</v>
      </c>
      <c r="G53" s="21">
        <f t="shared" si="5"/>
        <v>4600</v>
      </c>
      <c r="H53" s="22">
        <v>42338</v>
      </c>
      <c r="I53" s="20" t="s">
        <v>85</v>
      </c>
      <c r="J53" s="20">
        <v>10</v>
      </c>
      <c r="K53" s="21">
        <f t="shared" si="4"/>
        <v>4600</v>
      </c>
      <c r="L53" s="22">
        <v>42605</v>
      </c>
      <c r="M53" s="23">
        <v>28221</v>
      </c>
      <c r="N53" s="24" t="s">
        <v>140</v>
      </c>
    </row>
    <row r="54" spans="1:14" ht="107.25" customHeight="1" x14ac:dyDescent="0.2">
      <c r="A54" s="4" t="s">
        <v>83</v>
      </c>
      <c r="B54" s="5" t="s">
        <v>112</v>
      </c>
      <c r="C54" s="12" t="s">
        <v>252</v>
      </c>
      <c r="D54" s="4" t="s">
        <v>191</v>
      </c>
      <c r="E54" s="6">
        <v>10</v>
      </c>
      <c r="F54" s="7">
        <v>770</v>
      </c>
      <c r="G54" s="7">
        <f t="shared" si="5"/>
        <v>7700</v>
      </c>
      <c r="H54" s="8">
        <v>42338</v>
      </c>
      <c r="I54" s="6" t="s">
        <v>85</v>
      </c>
      <c r="J54" s="6">
        <v>10</v>
      </c>
      <c r="K54" s="7">
        <f t="shared" si="4"/>
        <v>7700</v>
      </c>
      <c r="L54" s="8">
        <v>42605</v>
      </c>
      <c r="M54" s="9">
        <v>28221</v>
      </c>
      <c r="N54" s="10" t="s">
        <v>140</v>
      </c>
    </row>
    <row r="55" spans="1:14" ht="101.25" customHeight="1" x14ac:dyDescent="0.2">
      <c r="A55" s="17" t="s">
        <v>83</v>
      </c>
      <c r="B55" s="18" t="s">
        <v>112</v>
      </c>
      <c r="C55" s="19" t="s">
        <v>252</v>
      </c>
      <c r="D55" s="17" t="s">
        <v>194</v>
      </c>
      <c r="E55" s="20">
        <v>15</v>
      </c>
      <c r="F55" s="21">
        <v>950</v>
      </c>
      <c r="G55" s="21">
        <f t="shared" si="5"/>
        <v>14250</v>
      </c>
      <c r="H55" s="22">
        <v>42338</v>
      </c>
      <c r="I55" s="20" t="s">
        <v>85</v>
      </c>
      <c r="J55" s="20">
        <v>15</v>
      </c>
      <c r="K55" s="21">
        <f t="shared" si="4"/>
        <v>14250</v>
      </c>
      <c r="L55" s="22">
        <v>42605</v>
      </c>
      <c r="M55" s="23">
        <v>28221</v>
      </c>
      <c r="N55" s="24" t="s">
        <v>140</v>
      </c>
    </row>
    <row r="56" spans="1:14" ht="110.25" customHeight="1" x14ac:dyDescent="0.2">
      <c r="A56" s="4" t="s">
        <v>83</v>
      </c>
      <c r="B56" s="5" t="s">
        <v>112</v>
      </c>
      <c r="C56" s="12" t="s">
        <v>252</v>
      </c>
      <c r="D56" s="4" t="s">
        <v>195</v>
      </c>
      <c r="E56" s="6">
        <v>10</v>
      </c>
      <c r="F56" s="7">
        <v>875</v>
      </c>
      <c r="G56" s="7">
        <f t="shared" si="5"/>
        <v>8750</v>
      </c>
      <c r="H56" s="8">
        <v>42307</v>
      </c>
      <c r="I56" s="6" t="s">
        <v>85</v>
      </c>
      <c r="J56" s="6">
        <v>10</v>
      </c>
      <c r="K56" s="7">
        <f t="shared" si="4"/>
        <v>8750</v>
      </c>
      <c r="L56" s="8">
        <v>42605</v>
      </c>
      <c r="M56" s="9">
        <v>28221</v>
      </c>
      <c r="N56" s="10" t="s">
        <v>140</v>
      </c>
    </row>
    <row r="57" spans="1:14" ht="96" customHeight="1" x14ac:dyDescent="0.2">
      <c r="A57" s="17" t="s">
        <v>83</v>
      </c>
      <c r="B57" s="18" t="s">
        <v>112</v>
      </c>
      <c r="C57" s="19" t="s">
        <v>252</v>
      </c>
      <c r="D57" s="17" t="s">
        <v>188</v>
      </c>
      <c r="E57" s="20">
        <v>1</v>
      </c>
      <c r="F57" s="21">
        <v>1520</v>
      </c>
      <c r="G57" s="21">
        <f t="shared" si="5"/>
        <v>1520</v>
      </c>
      <c r="H57" s="22">
        <v>42307</v>
      </c>
      <c r="I57" s="20" t="s">
        <v>85</v>
      </c>
      <c r="J57" s="20">
        <v>1</v>
      </c>
      <c r="K57" s="21">
        <f t="shared" si="4"/>
        <v>1520</v>
      </c>
      <c r="L57" s="22">
        <v>42605</v>
      </c>
      <c r="M57" s="23">
        <v>28221</v>
      </c>
      <c r="N57" s="24" t="s">
        <v>140</v>
      </c>
    </row>
    <row r="58" spans="1:14" ht="102.75" customHeight="1" x14ac:dyDescent="0.2">
      <c r="A58" s="4" t="s">
        <v>83</v>
      </c>
      <c r="B58" s="5" t="s">
        <v>112</v>
      </c>
      <c r="C58" s="12" t="s">
        <v>252</v>
      </c>
      <c r="D58" s="4" t="s">
        <v>191</v>
      </c>
      <c r="E58" s="6">
        <v>2</v>
      </c>
      <c r="F58" s="7">
        <v>770</v>
      </c>
      <c r="G58" s="7">
        <f t="shared" si="5"/>
        <v>1540</v>
      </c>
      <c r="H58" s="8">
        <v>42338</v>
      </c>
      <c r="I58" s="6" t="s">
        <v>85</v>
      </c>
      <c r="J58" s="6">
        <v>2</v>
      </c>
      <c r="K58" s="7">
        <f t="shared" si="4"/>
        <v>1540</v>
      </c>
      <c r="L58" s="8">
        <v>42605</v>
      </c>
      <c r="M58" s="9">
        <v>28221</v>
      </c>
      <c r="N58" s="10" t="s">
        <v>140</v>
      </c>
    </row>
    <row r="59" spans="1:14" ht="75.75" customHeight="1" x14ac:dyDescent="0.2">
      <c r="A59" s="17" t="s">
        <v>0</v>
      </c>
      <c r="B59" s="18" t="s">
        <v>20</v>
      </c>
      <c r="C59" s="19" t="s">
        <v>231</v>
      </c>
      <c r="D59" s="17" t="s">
        <v>146</v>
      </c>
      <c r="E59" s="20">
        <v>15</v>
      </c>
      <c r="F59" s="21">
        <v>10.199999999999999</v>
      </c>
      <c r="G59" s="21">
        <f>E59*F59</f>
        <v>153</v>
      </c>
      <c r="H59" s="22">
        <v>42090</v>
      </c>
      <c r="I59" s="20" t="s">
        <v>1</v>
      </c>
      <c r="J59" s="20">
        <v>15</v>
      </c>
      <c r="K59" s="21">
        <v>153</v>
      </c>
      <c r="L59" s="22">
        <v>42139</v>
      </c>
      <c r="M59" s="23">
        <v>37866</v>
      </c>
      <c r="N59" s="24" t="s">
        <v>140</v>
      </c>
    </row>
    <row r="60" spans="1:14" ht="72" customHeight="1" x14ac:dyDescent="0.2">
      <c r="A60" s="4" t="s">
        <v>0</v>
      </c>
      <c r="B60" s="5" t="s">
        <v>20</v>
      </c>
      <c r="C60" s="12" t="s">
        <v>242</v>
      </c>
      <c r="D60" s="4" t="s">
        <v>146</v>
      </c>
      <c r="E60" s="6">
        <v>200</v>
      </c>
      <c r="F60" s="7">
        <v>10.199999999999999</v>
      </c>
      <c r="G60" s="7">
        <f>E60*F60</f>
        <v>2039.9999999999998</v>
      </c>
      <c r="H60" s="8">
        <v>42090</v>
      </c>
      <c r="I60" s="6" t="s">
        <v>2</v>
      </c>
      <c r="J60" s="6">
        <v>200</v>
      </c>
      <c r="K60" s="7">
        <v>2040</v>
      </c>
      <c r="L60" s="8">
        <v>42132</v>
      </c>
      <c r="M60" s="9">
        <v>37966</v>
      </c>
      <c r="N60" s="10" t="s">
        <v>140</v>
      </c>
    </row>
    <row r="61" spans="1:14" ht="84.75" customHeight="1" x14ac:dyDescent="0.2">
      <c r="A61" s="17" t="s">
        <v>12</v>
      </c>
      <c r="B61" s="18" t="s">
        <v>20</v>
      </c>
      <c r="C61" s="19" t="s">
        <v>231</v>
      </c>
      <c r="D61" s="17" t="s">
        <v>148</v>
      </c>
      <c r="E61" s="20">
        <v>50</v>
      </c>
      <c r="F61" s="21">
        <v>8.0500000000000007</v>
      </c>
      <c r="G61" s="21">
        <f>E61*F61</f>
        <v>402.50000000000006</v>
      </c>
      <c r="H61" s="22">
        <v>42138</v>
      </c>
      <c r="I61" s="20" t="s">
        <v>137</v>
      </c>
      <c r="J61" s="20">
        <v>50</v>
      </c>
      <c r="K61" s="21">
        <f>J61*F61</f>
        <v>402.50000000000006</v>
      </c>
      <c r="L61" s="22">
        <v>42199</v>
      </c>
      <c r="M61" s="23">
        <v>366</v>
      </c>
      <c r="N61" s="24" t="s">
        <v>140</v>
      </c>
    </row>
    <row r="62" spans="1:14" ht="59.25" customHeight="1" x14ac:dyDescent="0.2">
      <c r="A62" s="4" t="s">
        <v>19</v>
      </c>
      <c r="B62" s="5" t="s">
        <v>20</v>
      </c>
      <c r="C62" s="12" t="s">
        <v>231</v>
      </c>
      <c r="D62" s="11" t="s">
        <v>150</v>
      </c>
      <c r="E62" s="6" t="s">
        <v>18</v>
      </c>
      <c r="F62" s="7">
        <v>462.5</v>
      </c>
      <c r="G62" s="7">
        <f>E62*F62</f>
        <v>462.5</v>
      </c>
      <c r="H62" s="8" t="s">
        <v>22</v>
      </c>
      <c r="I62" s="8" t="s">
        <v>21</v>
      </c>
      <c r="J62" s="6" t="s">
        <v>18</v>
      </c>
      <c r="K62" s="7">
        <v>462.5</v>
      </c>
      <c r="L62" s="8">
        <v>42129</v>
      </c>
      <c r="M62" s="9">
        <v>668</v>
      </c>
      <c r="N62" s="10" t="s">
        <v>140</v>
      </c>
    </row>
    <row r="63" spans="1:14" ht="65.25" customHeight="1" x14ac:dyDescent="0.2">
      <c r="A63" s="17" t="s">
        <v>52</v>
      </c>
      <c r="B63" s="18" t="s">
        <v>20</v>
      </c>
      <c r="C63" s="19" t="s">
        <v>242</v>
      </c>
      <c r="D63" s="17" t="s">
        <v>163</v>
      </c>
      <c r="E63" s="20">
        <v>10</v>
      </c>
      <c r="F63" s="21">
        <v>123</v>
      </c>
      <c r="G63" s="21">
        <f t="shared" ref="G63:G71" si="6">F63*E63</f>
        <v>1230</v>
      </c>
      <c r="H63" s="22">
        <v>42138</v>
      </c>
      <c r="I63" s="20" t="s">
        <v>53</v>
      </c>
      <c r="J63" s="20">
        <v>10</v>
      </c>
      <c r="K63" s="21">
        <f t="shared" ref="K63:K72" si="7">J63*F63</f>
        <v>1230</v>
      </c>
      <c r="L63" s="22">
        <v>42199</v>
      </c>
      <c r="M63" s="23">
        <v>368</v>
      </c>
      <c r="N63" s="24" t="s">
        <v>140</v>
      </c>
    </row>
    <row r="64" spans="1:14" ht="88.5" customHeight="1" x14ac:dyDescent="0.2">
      <c r="A64" s="4" t="s">
        <v>62</v>
      </c>
      <c r="B64" s="5" t="s">
        <v>20</v>
      </c>
      <c r="C64" s="12" t="s">
        <v>219</v>
      </c>
      <c r="D64" s="4" t="s">
        <v>167</v>
      </c>
      <c r="E64" s="6">
        <v>500</v>
      </c>
      <c r="F64" s="7">
        <v>3.7</v>
      </c>
      <c r="G64" s="7">
        <f t="shared" si="6"/>
        <v>1850</v>
      </c>
      <c r="H64" s="8">
        <v>42209</v>
      </c>
      <c r="I64" s="6" t="s">
        <v>63</v>
      </c>
      <c r="J64" s="6">
        <v>500</v>
      </c>
      <c r="K64" s="7">
        <f t="shared" si="7"/>
        <v>1850</v>
      </c>
      <c r="L64" s="8">
        <v>42333</v>
      </c>
      <c r="M64" s="9">
        <v>49570</v>
      </c>
      <c r="N64" s="10" t="s">
        <v>140</v>
      </c>
    </row>
    <row r="65" spans="1:14" ht="87.75" customHeight="1" x14ac:dyDescent="0.2">
      <c r="A65" s="17" t="s">
        <v>62</v>
      </c>
      <c r="B65" s="18" t="s">
        <v>20</v>
      </c>
      <c r="C65" s="19" t="s">
        <v>231</v>
      </c>
      <c r="D65" s="17" t="s">
        <v>167</v>
      </c>
      <c r="E65" s="20">
        <v>30</v>
      </c>
      <c r="F65" s="21">
        <v>3.7</v>
      </c>
      <c r="G65" s="21">
        <f t="shared" si="6"/>
        <v>111</v>
      </c>
      <c r="H65" s="22">
        <v>42209</v>
      </c>
      <c r="I65" s="20" t="s">
        <v>63</v>
      </c>
      <c r="J65" s="20">
        <v>30</v>
      </c>
      <c r="K65" s="21">
        <f t="shared" si="7"/>
        <v>111</v>
      </c>
      <c r="L65" s="22">
        <v>42333</v>
      </c>
      <c r="M65" s="23">
        <v>49570</v>
      </c>
      <c r="N65" s="24" t="s">
        <v>140</v>
      </c>
    </row>
    <row r="66" spans="1:14" ht="98.25" customHeight="1" x14ac:dyDescent="0.2">
      <c r="A66" s="4" t="s">
        <v>83</v>
      </c>
      <c r="B66" s="5" t="s">
        <v>20</v>
      </c>
      <c r="C66" s="12" t="s">
        <v>230</v>
      </c>
      <c r="D66" s="4" t="s">
        <v>190</v>
      </c>
      <c r="E66" s="6">
        <v>4</v>
      </c>
      <c r="F66" s="7">
        <v>500</v>
      </c>
      <c r="G66" s="7">
        <f t="shared" si="6"/>
        <v>2000</v>
      </c>
      <c r="H66" s="8">
        <v>42307</v>
      </c>
      <c r="I66" s="8" t="s">
        <v>86</v>
      </c>
      <c r="J66" s="6">
        <v>4</v>
      </c>
      <c r="K66" s="7">
        <f t="shared" si="7"/>
        <v>2000</v>
      </c>
      <c r="L66" s="8">
        <v>42605</v>
      </c>
      <c r="M66" s="9">
        <v>28223</v>
      </c>
      <c r="N66" s="10" t="s">
        <v>140</v>
      </c>
    </row>
    <row r="67" spans="1:14" ht="93.75" customHeight="1" x14ac:dyDescent="0.2">
      <c r="A67" s="17" t="s">
        <v>83</v>
      </c>
      <c r="B67" s="18" t="s">
        <v>20</v>
      </c>
      <c r="C67" s="19" t="s">
        <v>230</v>
      </c>
      <c r="D67" s="17" t="s">
        <v>196</v>
      </c>
      <c r="E67" s="20">
        <v>1</v>
      </c>
      <c r="F67" s="21">
        <v>663</v>
      </c>
      <c r="G67" s="21">
        <f t="shared" si="6"/>
        <v>663</v>
      </c>
      <c r="H67" s="22">
        <v>42307</v>
      </c>
      <c r="I67" s="20" t="s">
        <v>86</v>
      </c>
      <c r="J67" s="20">
        <v>1</v>
      </c>
      <c r="K67" s="21">
        <f t="shared" si="7"/>
        <v>663</v>
      </c>
      <c r="L67" s="22">
        <v>42605</v>
      </c>
      <c r="M67" s="23">
        <v>28223</v>
      </c>
      <c r="N67" s="24" t="s">
        <v>140</v>
      </c>
    </row>
    <row r="68" spans="1:14" ht="94.5" customHeight="1" x14ac:dyDescent="0.2">
      <c r="A68" s="4" t="s">
        <v>83</v>
      </c>
      <c r="B68" s="5" t="s">
        <v>20</v>
      </c>
      <c r="C68" s="12" t="s">
        <v>230</v>
      </c>
      <c r="D68" s="4" t="s">
        <v>188</v>
      </c>
      <c r="E68" s="6">
        <v>1</v>
      </c>
      <c r="F68" s="7">
        <v>1520</v>
      </c>
      <c r="G68" s="7">
        <f t="shared" si="6"/>
        <v>1520</v>
      </c>
      <c r="H68" s="8">
        <v>42307</v>
      </c>
      <c r="I68" s="8" t="s">
        <v>86</v>
      </c>
      <c r="J68" s="6">
        <v>1</v>
      </c>
      <c r="K68" s="7">
        <f t="shared" si="7"/>
        <v>1520</v>
      </c>
      <c r="L68" s="8">
        <v>42605</v>
      </c>
      <c r="M68" s="9">
        <v>28223</v>
      </c>
      <c r="N68" s="10" t="s">
        <v>140</v>
      </c>
    </row>
    <row r="69" spans="1:14" ht="99" customHeight="1" x14ac:dyDescent="0.2">
      <c r="A69" s="17" t="s">
        <v>83</v>
      </c>
      <c r="B69" s="18" t="s">
        <v>132</v>
      </c>
      <c r="C69" s="19" t="s">
        <v>232</v>
      </c>
      <c r="D69" s="17" t="s">
        <v>194</v>
      </c>
      <c r="E69" s="20">
        <v>9</v>
      </c>
      <c r="F69" s="21">
        <v>460</v>
      </c>
      <c r="G69" s="21">
        <f t="shared" si="6"/>
        <v>4140</v>
      </c>
      <c r="H69" s="22">
        <v>42338</v>
      </c>
      <c r="I69" s="20" t="s">
        <v>87</v>
      </c>
      <c r="J69" s="20">
        <v>9</v>
      </c>
      <c r="K69" s="21">
        <f t="shared" si="7"/>
        <v>4140</v>
      </c>
      <c r="L69" s="22">
        <v>42678</v>
      </c>
      <c r="M69" s="23">
        <v>28587</v>
      </c>
      <c r="N69" s="24" t="s">
        <v>140</v>
      </c>
    </row>
    <row r="70" spans="1:14" ht="98.25" customHeight="1" x14ac:dyDescent="0.2">
      <c r="A70" s="4" t="s">
        <v>83</v>
      </c>
      <c r="B70" s="5" t="s">
        <v>132</v>
      </c>
      <c r="C70" s="12" t="s">
        <v>232</v>
      </c>
      <c r="D70" s="4" t="s">
        <v>145</v>
      </c>
      <c r="E70" s="6">
        <v>15</v>
      </c>
      <c r="F70" s="7">
        <v>770</v>
      </c>
      <c r="G70" s="7">
        <f t="shared" si="6"/>
        <v>11550</v>
      </c>
      <c r="H70" s="8">
        <v>42338</v>
      </c>
      <c r="I70" s="8" t="s">
        <v>87</v>
      </c>
      <c r="J70" s="6">
        <v>15</v>
      </c>
      <c r="K70" s="7">
        <f t="shared" si="7"/>
        <v>11550</v>
      </c>
      <c r="L70" s="8">
        <v>42678</v>
      </c>
      <c r="M70" s="9">
        <v>28587</v>
      </c>
      <c r="N70" s="10" t="s">
        <v>140</v>
      </c>
    </row>
    <row r="71" spans="1:14" ht="109.5" customHeight="1" x14ac:dyDescent="0.2">
      <c r="A71" s="17" t="s">
        <v>83</v>
      </c>
      <c r="B71" s="18" t="s">
        <v>132</v>
      </c>
      <c r="C71" s="19" t="s">
        <v>232</v>
      </c>
      <c r="D71" s="17" t="s">
        <v>192</v>
      </c>
      <c r="E71" s="20">
        <v>4</v>
      </c>
      <c r="F71" s="21">
        <v>520</v>
      </c>
      <c r="G71" s="21">
        <f t="shared" si="6"/>
        <v>2080</v>
      </c>
      <c r="H71" s="22">
        <v>42338</v>
      </c>
      <c r="I71" s="20" t="s">
        <v>87</v>
      </c>
      <c r="J71" s="20">
        <v>4</v>
      </c>
      <c r="K71" s="21">
        <f t="shared" si="7"/>
        <v>2080</v>
      </c>
      <c r="L71" s="22">
        <v>42678</v>
      </c>
      <c r="M71" s="23">
        <v>28587</v>
      </c>
      <c r="N71" s="24" t="s">
        <v>140</v>
      </c>
    </row>
    <row r="72" spans="1:14" ht="42" customHeight="1" x14ac:dyDescent="0.2">
      <c r="A72" s="4" t="s">
        <v>8</v>
      </c>
      <c r="B72" s="5" t="s">
        <v>104</v>
      </c>
      <c r="C72" s="12" t="s">
        <v>243</v>
      </c>
      <c r="D72" s="4" t="s">
        <v>206</v>
      </c>
      <c r="E72" s="6">
        <v>1</v>
      </c>
      <c r="F72" s="7">
        <v>26</v>
      </c>
      <c r="G72" s="7">
        <f>E72*F72</f>
        <v>26</v>
      </c>
      <c r="H72" s="8">
        <v>42138</v>
      </c>
      <c r="I72" s="6" t="s">
        <v>9</v>
      </c>
      <c r="J72" s="6">
        <v>1</v>
      </c>
      <c r="K72" s="7">
        <f t="shared" si="7"/>
        <v>26</v>
      </c>
      <c r="L72" s="8">
        <v>42346</v>
      </c>
      <c r="M72" s="9">
        <v>34949</v>
      </c>
      <c r="N72" s="10" t="s">
        <v>140</v>
      </c>
    </row>
    <row r="73" spans="1:14" ht="71.25" customHeight="1" x14ac:dyDescent="0.2">
      <c r="A73" s="17" t="s">
        <v>31</v>
      </c>
      <c r="B73" s="18" t="s">
        <v>104</v>
      </c>
      <c r="C73" s="19" t="s">
        <v>251</v>
      </c>
      <c r="D73" s="17" t="s">
        <v>32</v>
      </c>
      <c r="E73" s="20">
        <v>5</v>
      </c>
      <c r="F73" s="21">
        <v>7.96</v>
      </c>
      <c r="G73" s="21">
        <f>E73*F73</f>
        <v>39.799999999999997</v>
      </c>
      <c r="H73" s="22">
        <v>42186</v>
      </c>
      <c r="I73" s="20" t="s">
        <v>33</v>
      </c>
      <c r="J73" s="20">
        <v>5</v>
      </c>
      <c r="K73" s="21">
        <f>J73*G73</f>
        <v>199</v>
      </c>
      <c r="L73" s="22">
        <v>42346</v>
      </c>
      <c r="M73" s="23">
        <v>9290</v>
      </c>
      <c r="N73" s="24" t="s">
        <v>140</v>
      </c>
    </row>
    <row r="74" spans="1:14" ht="66" customHeight="1" x14ac:dyDescent="0.2">
      <c r="A74" s="4" t="s">
        <v>31</v>
      </c>
      <c r="B74" s="5" t="s">
        <v>104</v>
      </c>
      <c r="C74" s="12" t="s">
        <v>251</v>
      </c>
      <c r="D74" s="4" t="s">
        <v>34</v>
      </c>
      <c r="E74" s="6">
        <v>5</v>
      </c>
      <c r="F74" s="7">
        <v>1.68</v>
      </c>
      <c r="G74" s="7">
        <f>E74*F74</f>
        <v>8.4</v>
      </c>
      <c r="H74" s="8">
        <v>42186</v>
      </c>
      <c r="I74" s="6" t="s">
        <v>33</v>
      </c>
      <c r="J74" s="6">
        <v>5</v>
      </c>
      <c r="K74" s="7">
        <f>J74*G74</f>
        <v>42</v>
      </c>
      <c r="L74" s="8">
        <v>42346</v>
      </c>
      <c r="M74" s="9">
        <v>9290</v>
      </c>
      <c r="N74" s="10" t="s">
        <v>140</v>
      </c>
    </row>
    <row r="75" spans="1:14" ht="78.75" customHeight="1" x14ac:dyDescent="0.2">
      <c r="A75" s="17" t="s">
        <v>60</v>
      </c>
      <c r="B75" s="18" t="s">
        <v>115</v>
      </c>
      <c r="C75" s="19" t="s">
        <v>244</v>
      </c>
      <c r="D75" s="17" t="s">
        <v>207</v>
      </c>
      <c r="E75" s="20">
        <v>130</v>
      </c>
      <c r="F75" s="21">
        <v>270</v>
      </c>
      <c r="G75" s="21">
        <f t="shared" ref="G75:G88" si="8">F75*E75</f>
        <v>35100</v>
      </c>
      <c r="H75" s="22">
        <v>42194</v>
      </c>
      <c r="I75" s="20" t="s">
        <v>61</v>
      </c>
      <c r="J75" s="20">
        <v>130</v>
      </c>
      <c r="K75" s="21">
        <v>35100</v>
      </c>
      <c r="L75" s="22">
        <v>42380</v>
      </c>
      <c r="M75" s="23">
        <v>27066</v>
      </c>
      <c r="N75" s="24" t="s">
        <v>140</v>
      </c>
    </row>
    <row r="76" spans="1:14" ht="73.5" customHeight="1" x14ac:dyDescent="0.2">
      <c r="A76" s="4" t="s">
        <v>74</v>
      </c>
      <c r="B76" s="5" t="s">
        <v>115</v>
      </c>
      <c r="C76" s="12" t="s">
        <v>223</v>
      </c>
      <c r="D76" s="4" t="s">
        <v>176</v>
      </c>
      <c r="E76" s="6">
        <v>5</v>
      </c>
      <c r="F76" s="7">
        <v>29.98</v>
      </c>
      <c r="G76" s="7">
        <f t="shared" si="8"/>
        <v>149.9</v>
      </c>
      <c r="H76" s="8">
        <v>42287</v>
      </c>
      <c r="I76" s="8" t="s">
        <v>75</v>
      </c>
      <c r="J76" s="6">
        <v>5</v>
      </c>
      <c r="K76" s="7">
        <f t="shared" ref="K76:K88" si="9">J76*F76</f>
        <v>149.9</v>
      </c>
      <c r="L76" s="8">
        <v>42584</v>
      </c>
      <c r="M76" s="9">
        <v>445</v>
      </c>
      <c r="N76" s="10" t="s">
        <v>140</v>
      </c>
    </row>
    <row r="77" spans="1:14" ht="131.25" customHeight="1" x14ac:dyDescent="0.2">
      <c r="A77" s="17" t="s">
        <v>81</v>
      </c>
      <c r="B77" s="18" t="s">
        <v>115</v>
      </c>
      <c r="C77" s="19" t="s">
        <v>223</v>
      </c>
      <c r="D77" s="17" t="s">
        <v>183</v>
      </c>
      <c r="E77" s="20">
        <v>24</v>
      </c>
      <c r="F77" s="21">
        <v>479</v>
      </c>
      <c r="G77" s="21">
        <f t="shared" si="8"/>
        <v>11496</v>
      </c>
      <c r="H77" s="22">
        <v>42338</v>
      </c>
      <c r="I77" s="20" t="s">
        <v>82</v>
      </c>
      <c r="J77" s="20">
        <v>24</v>
      </c>
      <c r="K77" s="21">
        <f t="shared" si="9"/>
        <v>11496</v>
      </c>
      <c r="L77" s="22">
        <v>42501</v>
      </c>
      <c r="M77" s="23">
        <v>27713</v>
      </c>
      <c r="N77" s="24" t="s">
        <v>140</v>
      </c>
    </row>
    <row r="78" spans="1:14" ht="136.5" customHeight="1" x14ac:dyDescent="0.2">
      <c r="A78" s="4" t="s">
        <v>81</v>
      </c>
      <c r="B78" s="5" t="s">
        <v>115</v>
      </c>
      <c r="C78" s="12" t="s">
        <v>223</v>
      </c>
      <c r="D78" s="4" t="s">
        <v>184</v>
      </c>
      <c r="E78" s="6">
        <v>18</v>
      </c>
      <c r="F78" s="7">
        <v>875</v>
      </c>
      <c r="G78" s="7">
        <f t="shared" si="8"/>
        <v>15750</v>
      </c>
      <c r="H78" s="8">
        <v>42338</v>
      </c>
      <c r="I78" s="8" t="s">
        <v>82</v>
      </c>
      <c r="J78" s="6">
        <v>18</v>
      </c>
      <c r="K78" s="7">
        <f t="shared" si="9"/>
        <v>15750</v>
      </c>
      <c r="L78" s="8">
        <v>42501</v>
      </c>
      <c r="M78" s="9">
        <v>27713</v>
      </c>
      <c r="N78" s="10" t="s">
        <v>140</v>
      </c>
    </row>
    <row r="79" spans="1:14" ht="120.75" customHeight="1" x14ac:dyDescent="0.2">
      <c r="A79" s="17" t="s">
        <v>81</v>
      </c>
      <c r="B79" s="18" t="s">
        <v>115</v>
      </c>
      <c r="C79" s="19" t="s">
        <v>223</v>
      </c>
      <c r="D79" s="17" t="s">
        <v>185</v>
      </c>
      <c r="E79" s="20">
        <v>1</v>
      </c>
      <c r="F79" s="21">
        <v>950</v>
      </c>
      <c r="G79" s="21">
        <f t="shared" si="8"/>
        <v>950</v>
      </c>
      <c r="H79" s="22">
        <v>42338</v>
      </c>
      <c r="I79" s="20" t="s">
        <v>82</v>
      </c>
      <c r="J79" s="20">
        <v>1</v>
      </c>
      <c r="K79" s="21">
        <f t="shared" si="9"/>
        <v>950</v>
      </c>
      <c r="L79" s="22">
        <v>42501</v>
      </c>
      <c r="M79" s="23">
        <v>27713</v>
      </c>
      <c r="N79" s="24" t="s">
        <v>140</v>
      </c>
    </row>
    <row r="80" spans="1:14" ht="142.5" customHeight="1" x14ac:dyDescent="0.2">
      <c r="A80" s="4" t="s">
        <v>81</v>
      </c>
      <c r="B80" s="5" t="s">
        <v>115</v>
      </c>
      <c r="C80" s="12" t="s">
        <v>223</v>
      </c>
      <c r="D80" s="4" t="s">
        <v>186</v>
      </c>
      <c r="E80" s="6">
        <v>18</v>
      </c>
      <c r="F80" s="7">
        <v>243</v>
      </c>
      <c r="G80" s="7">
        <f t="shared" si="8"/>
        <v>4374</v>
      </c>
      <c r="H80" s="8">
        <v>42338</v>
      </c>
      <c r="I80" s="8" t="s">
        <v>82</v>
      </c>
      <c r="J80" s="6">
        <v>18</v>
      </c>
      <c r="K80" s="7">
        <f t="shared" si="9"/>
        <v>4374</v>
      </c>
      <c r="L80" s="8">
        <v>42501</v>
      </c>
      <c r="M80" s="9">
        <v>27713</v>
      </c>
      <c r="N80" s="10" t="s">
        <v>140</v>
      </c>
    </row>
    <row r="81" spans="1:15" ht="137.25" customHeight="1" x14ac:dyDescent="0.2">
      <c r="A81" s="17" t="s">
        <v>81</v>
      </c>
      <c r="B81" s="18" t="s">
        <v>115</v>
      </c>
      <c r="C81" s="19" t="s">
        <v>223</v>
      </c>
      <c r="D81" s="17" t="s">
        <v>143</v>
      </c>
      <c r="E81" s="20">
        <v>3</v>
      </c>
      <c r="F81" s="21">
        <v>663</v>
      </c>
      <c r="G81" s="21">
        <f t="shared" si="8"/>
        <v>1989</v>
      </c>
      <c r="H81" s="22">
        <v>42338</v>
      </c>
      <c r="I81" s="20" t="s">
        <v>82</v>
      </c>
      <c r="J81" s="20">
        <v>3</v>
      </c>
      <c r="K81" s="21">
        <f t="shared" si="9"/>
        <v>1989</v>
      </c>
      <c r="L81" s="22">
        <v>42501</v>
      </c>
      <c r="M81" s="23">
        <v>27713</v>
      </c>
      <c r="N81" s="24" t="s">
        <v>140</v>
      </c>
    </row>
    <row r="82" spans="1:15" ht="97.5" customHeight="1" x14ac:dyDescent="0.2">
      <c r="A82" s="4" t="s">
        <v>83</v>
      </c>
      <c r="B82" s="5" t="s">
        <v>115</v>
      </c>
      <c r="C82" s="12" t="s">
        <v>223</v>
      </c>
      <c r="D82" s="4" t="s">
        <v>144</v>
      </c>
      <c r="E82" s="6">
        <v>2</v>
      </c>
      <c r="F82" s="7">
        <v>972</v>
      </c>
      <c r="G82" s="7">
        <f t="shared" si="8"/>
        <v>1944</v>
      </c>
      <c r="H82" s="8">
        <v>42307</v>
      </c>
      <c r="I82" s="8" t="s">
        <v>84</v>
      </c>
      <c r="J82" s="6">
        <v>2</v>
      </c>
      <c r="K82" s="7">
        <f t="shared" si="9"/>
        <v>1944</v>
      </c>
      <c r="L82" s="8">
        <v>42605</v>
      </c>
      <c r="M82" s="9">
        <v>28222</v>
      </c>
      <c r="N82" s="10" t="s">
        <v>140</v>
      </c>
    </row>
    <row r="83" spans="1:15" ht="95.25" customHeight="1" x14ac:dyDescent="0.2">
      <c r="A83" s="17" t="s">
        <v>83</v>
      </c>
      <c r="B83" s="18" t="s">
        <v>115</v>
      </c>
      <c r="C83" s="19" t="s">
        <v>223</v>
      </c>
      <c r="D83" s="17" t="s">
        <v>187</v>
      </c>
      <c r="E83" s="20">
        <v>20</v>
      </c>
      <c r="F83" s="21">
        <v>525</v>
      </c>
      <c r="G83" s="21">
        <f t="shared" si="8"/>
        <v>10500</v>
      </c>
      <c r="H83" s="22">
        <v>42307</v>
      </c>
      <c r="I83" s="20" t="s">
        <v>84</v>
      </c>
      <c r="J83" s="20">
        <v>20</v>
      </c>
      <c r="K83" s="21">
        <f t="shared" si="9"/>
        <v>10500</v>
      </c>
      <c r="L83" s="22">
        <v>42605</v>
      </c>
      <c r="M83" s="23">
        <v>28222</v>
      </c>
      <c r="N83" s="24" t="s">
        <v>140</v>
      </c>
    </row>
    <row r="84" spans="1:15" ht="100.5" customHeight="1" x14ac:dyDescent="0.2">
      <c r="A84" s="4" t="s">
        <v>83</v>
      </c>
      <c r="B84" s="5" t="s">
        <v>115</v>
      </c>
      <c r="C84" s="12" t="s">
        <v>223</v>
      </c>
      <c r="D84" s="4" t="s">
        <v>188</v>
      </c>
      <c r="E84" s="6">
        <v>1</v>
      </c>
      <c r="F84" s="7">
        <v>1520</v>
      </c>
      <c r="G84" s="7">
        <f t="shared" si="8"/>
        <v>1520</v>
      </c>
      <c r="H84" s="8">
        <v>42307</v>
      </c>
      <c r="I84" s="8" t="s">
        <v>84</v>
      </c>
      <c r="J84" s="6">
        <v>1</v>
      </c>
      <c r="K84" s="7">
        <f t="shared" si="9"/>
        <v>1520</v>
      </c>
      <c r="L84" s="8">
        <v>42605</v>
      </c>
      <c r="M84" s="9">
        <v>28222</v>
      </c>
      <c r="N84" s="10" t="s">
        <v>140</v>
      </c>
    </row>
    <row r="85" spans="1:15" ht="97.5" customHeight="1" x14ac:dyDescent="0.2">
      <c r="A85" s="17" t="s">
        <v>83</v>
      </c>
      <c r="B85" s="18" t="s">
        <v>115</v>
      </c>
      <c r="C85" s="19" t="s">
        <v>223</v>
      </c>
      <c r="D85" s="17" t="s">
        <v>189</v>
      </c>
      <c r="E85" s="20">
        <v>22</v>
      </c>
      <c r="F85" s="21">
        <v>1422</v>
      </c>
      <c r="G85" s="21">
        <f t="shared" si="8"/>
        <v>31284</v>
      </c>
      <c r="H85" s="22">
        <v>42307</v>
      </c>
      <c r="I85" s="20" t="s">
        <v>84</v>
      </c>
      <c r="J85" s="20">
        <v>22</v>
      </c>
      <c r="K85" s="21">
        <f t="shared" si="9"/>
        <v>31284</v>
      </c>
      <c r="L85" s="22">
        <v>42605</v>
      </c>
      <c r="M85" s="23">
        <v>28222</v>
      </c>
      <c r="N85" s="24" t="s">
        <v>140</v>
      </c>
    </row>
    <row r="86" spans="1:15" ht="98.25" customHeight="1" x14ac:dyDescent="0.2">
      <c r="A86" s="4" t="s">
        <v>83</v>
      </c>
      <c r="B86" s="5" t="s">
        <v>115</v>
      </c>
      <c r="C86" s="12" t="s">
        <v>223</v>
      </c>
      <c r="D86" s="4" t="s">
        <v>190</v>
      </c>
      <c r="E86" s="6">
        <v>10</v>
      </c>
      <c r="F86" s="7">
        <v>500</v>
      </c>
      <c r="G86" s="7">
        <f t="shared" si="8"/>
        <v>5000</v>
      </c>
      <c r="H86" s="8">
        <v>42307</v>
      </c>
      <c r="I86" s="8" t="s">
        <v>84</v>
      </c>
      <c r="J86" s="6">
        <v>10</v>
      </c>
      <c r="K86" s="7">
        <f t="shared" si="9"/>
        <v>5000</v>
      </c>
      <c r="L86" s="8">
        <v>42605</v>
      </c>
      <c r="M86" s="9">
        <v>28222</v>
      </c>
      <c r="N86" s="10" t="s">
        <v>140</v>
      </c>
    </row>
    <row r="87" spans="1:15" ht="96" customHeight="1" x14ac:dyDescent="0.2">
      <c r="A87" s="17" t="s">
        <v>83</v>
      </c>
      <c r="B87" s="18" t="s">
        <v>115</v>
      </c>
      <c r="C87" s="19" t="s">
        <v>223</v>
      </c>
      <c r="D87" s="17" t="s">
        <v>191</v>
      </c>
      <c r="E87" s="20">
        <v>20</v>
      </c>
      <c r="F87" s="21">
        <v>770</v>
      </c>
      <c r="G87" s="21">
        <f t="shared" si="8"/>
        <v>15400</v>
      </c>
      <c r="H87" s="22">
        <v>42338</v>
      </c>
      <c r="I87" s="20" t="s">
        <v>84</v>
      </c>
      <c r="J87" s="20">
        <v>20</v>
      </c>
      <c r="K87" s="21">
        <f t="shared" si="9"/>
        <v>15400</v>
      </c>
      <c r="L87" s="22">
        <v>42605</v>
      </c>
      <c r="M87" s="23">
        <v>28222</v>
      </c>
      <c r="N87" s="24" t="s">
        <v>140</v>
      </c>
      <c r="O87" s="24"/>
    </row>
    <row r="88" spans="1:15" ht="99.75" customHeight="1" x14ac:dyDescent="0.2">
      <c r="A88" s="4" t="s">
        <v>83</v>
      </c>
      <c r="B88" s="5" t="s">
        <v>115</v>
      </c>
      <c r="C88" s="12" t="s">
        <v>223</v>
      </c>
      <c r="D88" s="4" t="s">
        <v>192</v>
      </c>
      <c r="E88" s="6">
        <v>110</v>
      </c>
      <c r="F88" s="7">
        <v>520</v>
      </c>
      <c r="G88" s="7">
        <f t="shared" si="8"/>
        <v>57200</v>
      </c>
      <c r="H88" s="8">
        <v>42338</v>
      </c>
      <c r="I88" s="8" t="s">
        <v>84</v>
      </c>
      <c r="J88" s="6">
        <v>110</v>
      </c>
      <c r="K88" s="7">
        <f t="shared" si="9"/>
        <v>57200</v>
      </c>
      <c r="L88" s="8">
        <v>42605</v>
      </c>
      <c r="M88" s="9">
        <v>28222</v>
      </c>
      <c r="N88" s="10" t="s">
        <v>140</v>
      </c>
    </row>
    <row r="89" spans="1:15" ht="84" customHeight="1" x14ac:dyDescent="0.2">
      <c r="A89" s="17" t="s">
        <v>10</v>
      </c>
      <c r="B89" s="18" t="s">
        <v>105</v>
      </c>
      <c r="C89" s="19" t="s">
        <v>38</v>
      </c>
      <c r="D89" s="17" t="s">
        <v>147</v>
      </c>
      <c r="E89" s="20">
        <v>10</v>
      </c>
      <c r="F89" s="21">
        <v>21</v>
      </c>
      <c r="G89" s="21">
        <f>E89*F89</f>
        <v>210</v>
      </c>
      <c r="H89" s="22">
        <v>42256</v>
      </c>
      <c r="I89" s="20" t="s">
        <v>11</v>
      </c>
      <c r="J89" s="20">
        <v>10</v>
      </c>
      <c r="K89" s="21">
        <v>210</v>
      </c>
      <c r="L89" s="22">
        <v>42300</v>
      </c>
      <c r="M89" s="23">
        <v>545</v>
      </c>
      <c r="N89" s="24" t="s">
        <v>140</v>
      </c>
    </row>
    <row r="90" spans="1:15" ht="75.75" customHeight="1" x14ac:dyDescent="0.2">
      <c r="A90" s="4" t="s">
        <v>31</v>
      </c>
      <c r="B90" s="5" t="s">
        <v>105</v>
      </c>
      <c r="C90" s="12" t="s">
        <v>38</v>
      </c>
      <c r="D90" s="4" t="s">
        <v>154</v>
      </c>
      <c r="E90" s="6">
        <v>2</v>
      </c>
      <c r="F90" s="7">
        <v>34.78</v>
      </c>
      <c r="G90" s="7">
        <f>E90*F90</f>
        <v>69.56</v>
      </c>
      <c r="H90" s="8">
        <v>42186</v>
      </c>
      <c r="I90" s="6" t="s">
        <v>33</v>
      </c>
      <c r="J90" s="6">
        <v>2</v>
      </c>
      <c r="K90" s="7">
        <f>J90*G90</f>
        <v>139.12</v>
      </c>
      <c r="L90" s="8">
        <v>42346</v>
      </c>
      <c r="M90" s="9">
        <v>9290</v>
      </c>
      <c r="N90" s="10" t="s">
        <v>140</v>
      </c>
    </row>
    <row r="91" spans="1:15" ht="67.5" customHeight="1" x14ac:dyDescent="0.2">
      <c r="A91" s="17" t="s">
        <v>37</v>
      </c>
      <c r="B91" s="18" t="s">
        <v>105</v>
      </c>
      <c r="C91" s="19" t="s">
        <v>38</v>
      </c>
      <c r="D91" s="17" t="s">
        <v>156</v>
      </c>
      <c r="E91" s="20">
        <v>3</v>
      </c>
      <c r="F91" s="21">
        <v>48</v>
      </c>
      <c r="G91" s="21">
        <f>E91*F91</f>
        <v>144</v>
      </c>
      <c r="H91" s="22">
        <v>42137</v>
      </c>
      <c r="I91" s="20" t="s">
        <v>39</v>
      </c>
      <c r="J91" s="20">
        <v>3</v>
      </c>
      <c r="K91" s="21">
        <v>144</v>
      </c>
      <c r="L91" s="22">
        <v>42152</v>
      </c>
      <c r="M91" s="23">
        <v>4130</v>
      </c>
      <c r="N91" s="24" t="s">
        <v>140</v>
      </c>
    </row>
    <row r="92" spans="1:15" ht="59.25" customHeight="1" x14ac:dyDescent="0.2">
      <c r="A92" s="4" t="s">
        <v>41</v>
      </c>
      <c r="B92" s="5" t="s">
        <v>105</v>
      </c>
      <c r="C92" s="12" t="s">
        <v>38</v>
      </c>
      <c r="D92" s="4" t="s">
        <v>158</v>
      </c>
      <c r="E92" s="6">
        <v>3</v>
      </c>
      <c r="F92" s="7">
        <v>28.24</v>
      </c>
      <c r="G92" s="7">
        <f>SUM(G76:G77)</f>
        <v>11645.9</v>
      </c>
      <c r="H92" s="8">
        <v>42193</v>
      </c>
      <c r="I92" s="6" t="s">
        <v>42</v>
      </c>
      <c r="J92" s="6">
        <v>3</v>
      </c>
      <c r="K92" s="7">
        <f>SUM(J92*F92)</f>
        <v>84.72</v>
      </c>
      <c r="L92" s="8">
        <v>42219</v>
      </c>
      <c r="M92" s="9">
        <v>3213</v>
      </c>
      <c r="N92" s="10" t="s">
        <v>140</v>
      </c>
    </row>
    <row r="93" spans="1:15" ht="102" x14ac:dyDescent="0.2">
      <c r="A93" s="17" t="s">
        <v>41</v>
      </c>
      <c r="B93" s="18" t="s">
        <v>105</v>
      </c>
      <c r="C93" s="19" t="s">
        <v>38</v>
      </c>
      <c r="D93" s="17" t="s">
        <v>43</v>
      </c>
      <c r="E93" s="20">
        <v>5</v>
      </c>
      <c r="F93" s="21">
        <v>6.3</v>
      </c>
      <c r="G93" s="21">
        <v>31.5</v>
      </c>
      <c r="H93" s="22">
        <v>42193</v>
      </c>
      <c r="I93" s="20" t="s">
        <v>44</v>
      </c>
      <c r="J93" s="20">
        <v>5</v>
      </c>
      <c r="K93" s="21">
        <f>SUM(J93*F93)</f>
        <v>31.5</v>
      </c>
      <c r="L93" s="22" t="s">
        <v>136</v>
      </c>
      <c r="M93" s="23" t="s">
        <v>14</v>
      </c>
      <c r="N93" s="24" t="s">
        <v>269</v>
      </c>
    </row>
    <row r="94" spans="1:15" ht="99.75" customHeight="1" x14ac:dyDescent="0.2">
      <c r="A94" s="4" t="s">
        <v>41</v>
      </c>
      <c r="B94" s="5" t="s">
        <v>105</v>
      </c>
      <c r="C94" s="12" t="s">
        <v>38</v>
      </c>
      <c r="D94" s="4" t="s">
        <v>158</v>
      </c>
      <c r="E94" s="6">
        <v>3</v>
      </c>
      <c r="F94" s="7">
        <v>28.24</v>
      </c>
      <c r="G94" s="7">
        <f>SUM(E94*F94)</f>
        <v>84.72</v>
      </c>
      <c r="H94" s="8">
        <v>42193</v>
      </c>
      <c r="I94" s="6" t="s">
        <v>42</v>
      </c>
      <c r="J94" s="6">
        <v>3</v>
      </c>
      <c r="K94" s="7">
        <f>SUM(J94*F94)</f>
        <v>84.72</v>
      </c>
      <c r="L94" s="8">
        <v>42219</v>
      </c>
      <c r="M94" s="9">
        <v>3213</v>
      </c>
      <c r="N94" s="10" t="s">
        <v>140</v>
      </c>
    </row>
    <row r="95" spans="1:15" ht="102" x14ac:dyDescent="0.2">
      <c r="A95" s="17" t="s">
        <v>41</v>
      </c>
      <c r="B95" s="18" t="s">
        <v>105</v>
      </c>
      <c r="C95" s="19" t="s">
        <v>38</v>
      </c>
      <c r="D95" s="17" t="s">
        <v>43</v>
      </c>
      <c r="E95" s="20">
        <v>5</v>
      </c>
      <c r="F95" s="21">
        <v>6.3</v>
      </c>
      <c r="G95" s="21">
        <v>31.5</v>
      </c>
      <c r="H95" s="22">
        <v>42193</v>
      </c>
      <c r="I95" s="20" t="s">
        <v>44</v>
      </c>
      <c r="J95" s="20">
        <v>5</v>
      </c>
      <c r="K95" s="21">
        <f>SUM(J95*F95)</f>
        <v>31.5</v>
      </c>
      <c r="L95" s="22" t="s">
        <v>136</v>
      </c>
      <c r="M95" s="23" t="s">
        <v>14</v>
      </c>
      <c r="N95" s="24" t="s">
        <v>269</v>
      </c>
    </row>
    <row r="96" spans="1:15" ht="99.75" customHeight="1" x14ac:dyDescent="0.2">
      <c r="A96" s="4" t="s">
        <v>54</v>
      </c>
      <c r="B96" s="5" t="s">
        <v>105</v>
      </c>
      <c r="C96" s="12" t="s">
        <v>38</v>
      </c>
      <c r="D96" s="4" t="s">
        <v>165</v>
      </c>
      <c r="E96" s="6">
        <v>2</v>
      </c>
      <c r="F96" s="7">
        <v>190</v>
      </c>
      <c r="G96" s="7">
        <f>E96*F96</f>
        <v>380</v>
      </c>
      <c r="H96" s="8">
        <v>42171</v>
      </c>
      <c r="I96" s="6" t="s">
        <v>55</v>
      </c>
      <c r="J96" s="6">
        <v>2</v>
      </c>
      <c r="K96" s="7">
        <f t="shared" ref="K96:K101" si="10">J96*F96</f>
        <v>380</v>
      </c>
      <c r="L96" s="8">
        <v>42338</v>
      </c>
      <c r="M96" s="9">
        <v>35567</v>
      </c>
      <c r="N96" s="10" t="s">
        <v>140</v>
      </c>
    </row>
    <row r="97" spans="1:14" ht="80.25" customHeight="1" x14ac:dyDescent="0.2">
      <c r="A97" s="17" t="s">
        <v>76</v>
      </c>
      <c r="B97" s="18" t="s">
        <v>105</v>
      </c>
      <c r="C97" s="19" t="s">
        <v>38</v>
      </c>
      <c r="D97" s="17" t="s">
        <v>177</v>
      </c>
      <c r="E97" s="20">
        <v>1</v>
      </c>
      <c r="F97" s="21">
        <v>21.97</v>
      </c>
      <c r="G97" s="21">
        <f>F97*E97</f>
        <v>21.97</v>
      </c>
      <c r="H97" s="22">
        <v>42287</v>
      </c>
      <c r="I97" s="20" t="s">
        <v>77</v>
      </c>
      <c r="J97" s="20">
        <v>1</v>
      </c>
      <c r="K97" s="21">
        <f t="shared" si="10"/>
        <v>21.97</v>
      </c>
      <c r="L97" s="22">
        <v>42583</v>
      </c>
      <c r="M97" s="23">
        <v>444</v>
      </c>
      <c r="N97" s="24" t="s">
        <v>140</v>
      </c>
    </row>
    <row r="98" spans="1:14" ht="106.5" customHeight="1" x14ac:dyDescent="0.2">
      <c r="A98" s="4" t="s">
        <v>72</v>
      </c>
      <c r="B98" s="5" t="s">
        <v>123</v>
      </c>
      <c r="C98" s="12" t="s">
        <v>253</v>
      </c>
      <c r="D98" s="4" t="s">
        <v>175</v>
      </c>
      <c r="E98" s="6">
        <v>1</v>
      </c>
      <c r="F98" s="7">
        <v>13.25</v>
      </c>
      <c r="G98" s="7">
        <f>F98*E98</f>
        <v>13.25</v>
      </c>
      <c r="H98" s="8">
        <v>42287</v>
      </c>
      <c r="I98" s="8" t="s">
        <v>73</v>
      </c>
      <c r="J98" s="6">
        <v>1</v>
      </c>
      <c r="K98" s="7">
        <f t="shared" si="10"/>
        <v>13.25</v>
      </c>
      <c r="L98" s="8" t="s">
        <v>267</v>
      </c>
      <c r="M98" s="9">
        <v>446</v>
      </c>
      <c r="N98" s="10" t="s">
        <v>140</v>
      </c>
    </row>
    <row r="99" spans="1:14" ht="90" customHeight="1" x14ac:dyDescent="0.2">
      <c r="A99" s="17" t="s">
        <v>74</v>
      </c>
      <c r="B99" s="18" t="s">
        <v>123</v>
      </c>
      <c r="C99" s="19" t="s">
        <v>253</v>
      </c>
      <c r="D99" s="17" t="s">
        <v>176</v>
      </c>
      <c r="E99" s="20">
        <v>2</v>
      </c>
      <c r="F99" s="21">
        <v>29.98</v>
      </c>
      <c r="G99" s="21">
        <f>F99*E99</f>
        <v>59.96</v>
      </c>
      <c r="H99" s="22">
        <v>42287</v>
      </c>
      <c r="I99" s="20" t="s">
        <v>75</v>
      </c>
      <c r="J99" s="20">
        <v>2</v>
      </c>
      <c r="K99" s="21">
        <f t="shared" si="10"/>
        <v>59.96</v>
      </c>
      <c r="L99" s="22">
        <v>42584</v>
      </c>
      <c r="M99" s="23">
        <v>445</v>
      </c>
      <c r="N99" s="24" t="s">
        <v>140</v>
      </c>
    </row>
    <row r="100" spans="1:14" ht="80.25" customHeight="1" x14ac:dyDescent="0.2">
      <c r="A100" s="4" t="s">
        <v>76</v>
      </c>
      <c r="B100" s="5" t="s">
        <v>123</v>
      </c>
      <c r="C100" s="12" t="s">
        <v>253</v>
      </c>
      <c r="D100" s="4" t="s">
        <v>177</v>
      </c>
      <c r="E100" s="6">
        <v>3</v>
      </c>
      <c r="F100" s="7">
        <v>21.97</v>
      </c>
      <c r="G100" s="7">
        <f>F100*E100</f>
        <v>65.91</v>
      </c>
      <c r="H100" s="8">
        <v>42287</v>
      </c>
      <c r="I100" s="8" t="s">
        <v>77</v>
      </c>
      <c r="J100" s="6">
        <v>3</v>
      </c>
      <c r="K100" s="7">
        <f t="shared" si="10"/>
        <v>65.91</v>
      </c>
      <c r="L100" s="8">
        <v>42583</v>
      </c>
      <c r="M100" s="9">
        <v>444</v>
      </c>
      <c r="N100" s="10" t="s">
        <v>140</v>
      </c>
    </row>
    <row r="101" spans="1:14" ht="93" customHeight="1" x14ac:dyDescent="0.2">
      <c r="A101" s="17" t="s">
        <v>76</v>
      </c>
      <c r="B101" s="18" t="s">
        <v>123</v>
      </c>
      <c r="C101" s="19" t="s">
        <v>253</v>
      </c>
      <c r="D101" s="17" t="s">
        <v>213</v>
      </c>
      <c r="E101" s="20">
        <v>2</v>
      </c>
      <c r="F101" s="21">
        <v>54.98</v>
      </c>
      <c r="G101" s="21">
        <f>F101*E101</f>
        <v>109.96</v>
      </c>
      <c r="H101" s="22">
        <v>42287</v>
      </c>
      <c r="I101" s="20" t="s">
        <v>77</v>
      </c>
      <c r="J101" s="20">
        <v>2</v>
      </c>
      <c r="K101" s="21">
        <f t="shared" si="10"/>
        <v>109.96</v>
      </c>
      <c r="L101" s="22">
        <v>42583</v>
      </c>
      <c r="M101" s="23">
        <v>444</v>
      </c>
      <c r="N101" s="24" t="s">
        <v>140</v>
      </c>
    </row>
    <row r="102" spans="1:14" ht="66" customHeight="1" x14ac:dyDescent="0.2">
      <c r="A102" s="4" t="s">
        <v>41</v>
      </c>
      <c r="B102" s="5" t="s">
        <v>108</v>
      </c>
      <c r="C102" s="12" t="s">
        <v>221</v>
      </c>
      <c r="D102" s="4" t="s">
        <v>158</v>
      </c>
      <c r="E102" s="6">
        <v>20</v>
      </c>
      <c r="F102" s="7">
        <v>28.24</v>
      </c>
      <c r="G102" s="7">
        <f>SUM(E102*F102)</f>
        <v>564.79999999999995</v>
      </c>
      <c r="H102" s="8">
        <v>42193</v>
      </c>
      <c r="I102" s="6" t="s">
        <v>42</v>
      </c>
      <c r="J102" s="6">
        <v>7</v>
      </c>
      <c r="K102" s="7">
        <f>SUM(J102*F102)</f>
        <v>197.67999999999998</v>
      </c>
      <c r="L102" s="8">
        <v>42219</v>
      </c>
      <c r="M102" s="9">
        <v>3213</v>
      </c>
      <c r="N102" s="10" t="s">
        <v>140</v>
      </c>
    </row>
    <row r="103" spans="1:14" ht="53.25" customHeight="1" x14ac:dyDescent="0.2">
      <c r="A103" s="17" t="s">
        <v>41</v>
      </c>
      <c r="B103" s="18" t="s">
        <v>108</v>
      </c>
      <c r="C103" s="19" t="s">
        <v>221</v>
      </c>
      <c r="D103" s="17" t="s">
        <v>158</v>
      </c>
      <c r="E103" s="20">
        <v>20</v>
      </c>
      <c r="F103" s="21">
        <v>28.24</v>
      </c>
      <c r="G103" s="21">
        <f>SUM(E103*F103)</f>
        <v>564.79999999999995</v>
      </c>
      <c r="H103" s="22">
        <v>42193</v>
      </c>
      <c r="I103" s="20" t="s">
        <v>42</v>
      </c>
      <c r="J103" s="20">
        <v>7</v>
      </c>
      <c r="K103" s="21">
        <f>SUM(J103*F103)</f>
        <v>197.67999999999998</v>
      </c>
      <c r="L103" s="22">
        <v>42219</v>
      </c>
      <c r="M103" s="23">
        <v>3213</v>
      </c>
      <c r="N103" s="24" t="s">
        <v>140</v>
      </c>
    </row>
    <row r="104" spans="1:14" ht="102.75" customHeight="1" x14ac:dyDescent="0.2">
      <c r="A104" s="4" t="s">
        <v>72</v>
      </c>
      <c r="B104" s="5" t="s">
        <v>124</v>
      </c>
      <c r="C104" s="12" t="s">
        <v>239</v>
      </c>
      <c r="D104" s="4" t="s">
        <v>175</v>
      </c>
      <c r="E104" s="6">
        <v>28</v>
      </c>
      <c r="F104" s="7">
        <v>13.25</v>
      </c>
      <c r="G104" s="7">
        <f t="shared" ref="G104:G111" si="11">F104*E104</f>
        <v>371</v>
      </c>
      <c r="H104" s="8">
        <v>42287</v>
      </c>
      <c r="I104" s="6" t="s">
        <v>73</v>
      </c>
      <c r="J104" s="6">
        <v>28</v>
      </c>
      <c r="K104" s="7">
        <f t="shared" ref="K104:K111" si="12">J104*F104</f>
        <v>371</v>
      </c>
      <c r="L104" s="8">
        <v>42584</v>
      </c>
      <c r="M104" s="9">
        <v>446</v>
      </c>
      <c r="N104" s="10" t="s">
        <v>140</v>
      </c>
    </row>
    <row r="105" spans="1:14" ht="74.25" customHeight="1" x14ac:dyDescent="0.2">
      <c r="A105" s="17" t="s">
        <v>74</v>
      </c>
      <c r="B105" s="18" t="s">
        <v>124</v>
      </c>
      <c r="C105" s="19" t="s">
        <v>239</v>
      </c>
      <c r="D105" s="17" t="s">
        <v>176</v>
      </c>
      <c r="E105" s="20">
        <v>3</v>
      </c>
      <c r="F105" s="21">
        <v>29.98</v>
      </c>
      <c r="G105" s="21">
        <f t="shared" si="11"/>
        <v>89.94</v>
      </c>
      <c r="H105" s="22">
        <v>42287</v>
      </c>
      <c r="I105" s="20" t="s">
        <v>75</v>
      </c>
      <c r="J105" s="20">
        <v>3</v>
      </c>
      <c r="K105" s="21">
        <f t="shared" si="12"/>
        <v>89.94</v>
      </c>
      <c r="L105" s="22">
        <v>42584</v>
      </c>
      <c r="M105" s="23">
        <v>445</v>
      </c>
      <c r="N105" s="24" t="s">
        <v>140</v>
      </c>
    </row>
    <row r="106" spans="1:14" ht="87.75" customHeight="1" x14ac:dyDescent="0.2">
      <c r="A106" s="4" t="s">
        <v>76</v>
      </c>
      <c r="B106" s="5" t="s">
        <v>124</v>
      </c>
      <c r="C106" s="12" t="s">
        <v>239</v>
      </c>
      <c r="D106" s="4" t="s">
        <v>180</v>
      </c>
      <c r="E106" s="6">
        <v>2</v>
      </c>
      <c r="F106" s="7">
        <v>35.29</v>
      </c>
      <c r="G106" s="7">
        <f t="shared" si="11"/>
        <v>70.58</v>
      </c>
      <c r="H106" s="8">
        <v>42287</v>
      </c>
      <c r="I106" s="8" t="s">
        <v>77</v>
      </c>
      <c r="J106" s="6">
        <v>2</v>
      </c>
      <c r="K106" s="7">
        <f t="shared" si="12"/>
        <v>70.58</v>
      </c>
      <c r="L106" s="8">
        <v>42583</v>
      </c>
      <c r="M106" s="9">
        <v>444</v>
      </c>
      <c r="N106" s="10" t="s">
        <v>140</v>
      </c>
    </row>
    <row r="107" spans="1:14" ht="84" customHeight="1" x14ac:dyDescent="0.2">
      <c r="A107" s="17" t="s">
        <v>76</v>
      </c>
      <c r="B107" s="18" t="s">
        <v>124</v>
      </c>
      <c r="C107" s="19" t="s">
        <v>239</v>
      </c>
      <c r="D107" s="17" t="s">
        <v>177</v>
      </c>
      <c r="E107" s="20">
        <v>6</v>
      </c>
      <c r="F107" s="21">
        <v>21.97</v>
      </c>
      <c r="G107" s="21">
        <f t="shared" si="11"/>
        <v>131.82</v>
      </c>
      <c r="H107" s="22">
        <v>42287</v>
      </c>
      <c r="I107" s="20" t="s">
        <v>77</v>
      </c>
      <c r="J107" s="20">
        <v>6</v>
      </c>
      <c r="K107" s="21">
        <f t="shared" si="12"/>
        <v>131.82</v>
      </c>
      <c r="L107" s="22">
        <v>42583</v>
      </c>
      <c r="M107" s="23">
        <v>444</v>
      </c>
      <c r="N107" s="24" t="s">
        <v>140</v>
      </c>
    </row>
    <row r="108" spans="1:14" ht="69.75" customHeight="1" x14ac:dyDescent="0.2">
      <c r="A108" s="4" t="s">
        <v>74</v>
      </c>
      <c r="B108" s="5" t="s">
        <v>128</v>
      </c>
      <c r="C108" s="12" t="s">
        <v>234</v>
      </c>
      <c r="D108" s="4" t="s">
        <v>176</v>
      </c>
      <c r="E108" s="6">
        <v>2</v>
      </c>
      <c r="F108" s="7">
        <v>29.98</v>
      </c>
      <c r="G108" s="7">
        <f t="shared" si="11"/>
        <v>59.96</v>
      </c>
      <c r="H108" s="8">
        <v>42287</v>
      </c>
      <c r="I108" s="8" t="s">
        <v>75</v>
      </c>
      <c r="J108" s="6">
        <v>2</v>
      </c>
      <c r="K108" s="7">
        <f t="shared" si="12"/>
        <v>59.96</v>
      </c>
      <c r="L108" s="8">
        <v>42584</v>
      </c>
      <c r="M108" s="9">
        <v>445</v>
      </c>
      <c r="N108" s="10" t="s">
        <v>140</v>
      </c>
    </row>
    <row r="109" spans="1:14" ht="117" customHeight="1" x14ac:dyDescent="0.2">
      <c r="A109" s="17" t="s">
        <v>76</v>
      </c>
      <c r="B109" s="18" t="s">
        <v>129</v>
      </c>
      <c r="C109" s="19" t="s">
        <v>240</v>
      </c>
      <c r="D109" s="17" t="s">
        <v>178</v>
      </c>
      <c r="E109" s="20">
        <v>2</v>
      </c>
      <c r="F109" s="21">
        <v>69.87</v>
      </c>
      <c r="G109" s="21">
        <f t="shared" si="11"/>
        <v>139.74</v>
      </c>
      <c r="H109" s="22">
        <v>42287</v>
      </c>
      <c r="I109" s="20" t="s">
        <v>77</v>
      </c>
      <c r="J109" s="20">
        <v>2</v>
      </c>
      <c r="K109" s="21">
        <f t="shared" si="12"/>
        <v>139.74</v>
      </c>
      <c r="L109" s="22">
        <v>42583</v>
      </c>
      <c r="M109" s="23">
        <v>444</v>
      </c>
      <c r="N109" s="24" t="s">
        <v>140</v>
      </c>
    </row>
    <row r="110" spans="1:14" ht="108" customHeight="1" x14ac:dyDescent="0.2">
      <c r="A110" s="4" t="s">
        <v>76</v>
      </c>
      <c r="B110" s="5" t="s">
        <v>129</v>
      </c>
      <c r="C110" s="12" t="s">
        <v>240</v>
      </c>
      <c r="D110" s="4" t="s">
        <v>216</v>
      </c>
      <c r="E110" s="6">
        <v>1</v>
      </c>
      <c r="F110" s="7">
        <v>34.32</v>
      </c>
      <c r="G110" s="7">
        <f t="shared" si="11"/>
        <v>34.32</v>
      </c>
      <c r="H110" s="8">
        <v>42287</v>
      </c>
      <c r="I110" s="6" t="s">
        <v>77</v>
      </c>
      <c r="J110" s="6">
        <v>1</v>
      </c>
      <c r="K110" s="7">
        <f t="shared" si="12"/>
        <v>34.32</v>
      </c>
      <c r="L110" s="8">
        <v>42583</v>
      </c>
      <c r="M110" s="9">
        <v>444</v>
      </c>
      <c r="N110" s="10" t="s">
        <v>140</v>
      </c>
    </row>
    <row r="111" spans="1:14" ht="104.25" customHeight="1" x14ac:dyDescent="0.2">
      <c r="A111" s="17" t="s">
        <v>76</v>
      </c>
      <c r="B111" s="18" t="s">
        <v>129</v>
      </c>
      <c r="C111" s="19" t="s">
        <v>240</v>
      </c>
      <c r="D111" s="17" t="s">
        <v>179</v>
      </c>
      <c r="E111" s="20">
        <v>1</v>
      </c>
      <c r="F111" s="21">
        <v>23.95</v>
      </c>
      <c r="G111" s="21">
        <f t="shared" si="11"/>
        <v>23.95</v>
      </c>
      <c r="H111" s="22">
        <v>42287</v>
      </c>
      <c r="I111" s="20" t="s">
        <v>78</v>
      </c>
      <c r="J111" s="20">
        <v>1</v>
      </c>
      <c r="K111" s="21">
        <f t="shared" si="12"/>
        <v>23.95</v>
      </c>
      <c r="L111" s="22">
        <v>42520</v>
      </c>
      <c r="M111" s="23">
        <v>1065</v>
      </c>
      <c r="N111" s="24" t="s">
        <v>140</v>
      </c>
    </row>
    <row r="112" spans="1:14" ht="51" x14ac:dyDescent="0.2">
      <c r="A112" s="4" t="s">
        <v>23</v>
      </c>
      <c r="B112" s="5" t="s">
        <v>17</v>
      </c>
      <c r="C112" s="12" t="s">
        <v>16</v>
      </c>
      <c r="D112" s="4" t="s">
        <v>151</v>
      </c>
      <c r="E112" s="6" t="s">
        <v>24</v>
      </c>
      <c r="F112" s="7">
        <v>4</v>
      </c>
      <c r="G112" s="7">
        <f>E112*F112</f>
        <v>400</v>
      </c>
      <c r="H112" s="8" t="s">
        <v>26</v>
      </c>
      <c r="I112" s="6" t="s">
        <v>25</v>
      </c>
      <c r="J112" s="6" t="s">
        <v>24</v>
      </c>
      <c r="K112" s="7">
        <v>400</v>
      </c>
      <c r="L112" s="8">
        <v>42277</v>
      </c>
      <c r="M112" s="9">
        <v>430</v>
      </c>
      <c r="N112" s="10" t="s">
        <v>140</v>
      </c>
    </row>
    <row r="113" spans="1:14" ht="54.75" customHeight="1" x14ac:dyDescent="0.2">
      <c r="A113" s="17" t="s">
        <v>23</v>
      </c>
      <c r="B113" s="18" t="s">
        <v>17</v>
      </c>
      <c r="C113" s="19" t="s">
        <v>16</v>
      </c>
      <c r="D113" s="17" t="s">
        <v>152</v>
      </c>
      <c r="E113" s="20" t="s">
        <v>27</v>
      </c>
      <c r="F113" s="21">
        <v>6.8</v>
      </c>
      <c r="G113" s="21">
        <f>E113*F113</f>
        <v>34</v>
      </c>
      <c r="H113" s="22" t="s">
        <v>26</v>
      </c>
      <c r="I113" s="20" t="s">
        <v>25</v>
      </c>
      <c r="J113" s="20" t="s">
        <v>27</v>
      </c>
      <c r="K113" s="21" t="s">
        <v>28</v>
      </c>
      <c r="L113" s="22">
        <v>42277</v>
      </c>
      <c r="M113" s="23">
        <v>430</v>
      </c>
      <c r="N113" s="24" t="s">
        <v>140</v>
      </c>
    </row>
    <row r="114" spans="1:14" ht="55.5" customHeight="1" x14ac:dyDescent="0.2">
      <c r="A114" s="4" t="s">
        <v>23</v>
      </c>
      <c r="B114" s="5" t="s">
        <v>17</v>
      </c>
      <c r="C114" s="12" t="s">
        <v>16</v>
      </c>
      <c r="D114" s="4" t="s">
        <v>153</v>
      </c>
      <c r="E114" s="6" t="s">
        <v>29</v>
      </c>
      <c r="F114" s="7">
        <v>9.5299999999999994</v>
      </c>
      <c r="G114" s="7">
        <f>E114*F114</f>
        <v>95.3</v>
      </c>
      <c r="H114" s="8" t="s">
        <v>26</v>
      </c>
      <c r="I114" s="6" t="s">
        <v>25</v>
      </c>
      <c r="J114" s="6" t="s">
        <v>29</v>
      </c>
      <c r="K114" s="7" t="s">
        <v>30</v>
      </c>
      <c r="L114" s="8">
        <v>42277</v>
      </c>
      <c r="M114" s="9">
        <v>430</v>
      </c>
      <c r="N114" s="10" t="s">
        <v>140</v>
      </c>
    </row>
    <row r="115" spans="1:14" ht="102" x14ac:dyDescent="0.2">
      <c r="A115" s="17" t="s">
        <v>64</v>
      </c>
      <c r="B115" s="18" t="s">
        <v>17</v>
      </c>
      <c r="C115" s="19" t="s">
        <v>254</v>
      </c>
      <c r="D115" s="17" t="s">
        <v>208</v>
      </c>
      <c r="E115" s="20">
        <v>15</v>
      </c>
      <c r="F115" s="21">
        <v>1894</v>
      </c>
      <c r="G115" s="21">
        <f>F115*E115</f>
        <v>28410</v>
      </c>
      <c r="H115" s="22">
        <v>42255</v>
      </c>
      <c r="I115" s="20" t="s">
        <v>65</v>
      </c>
      <c r="J115" s="20">
        <v>15</v>
      </c>
      <c r="K115" s="21">
        <v>28410</v>
      </c>
      <c r="L115" s="22">
        <v>42327</v>
      </c>
      <c r="M115" s="23">
        <v>580</v>
      </c>
      <c r="N115" s="24" t="s">
        <v>140</v>
      </c>
    </row>
    <row r="116" spans="1:14" ht="83.25" customHeight="1" x14ac:dyDescent="0.2">
      <c r="A116" s="4" t="s">
        <v>76</v>
      </c>
      <c r="B116" s="5" t="s">
        <v>17</v>
      </c>
      <c r="C116" s="12" t="s">
        <v>254</v>
      </c>
      <c r="D116" s="4" t="s">
        <v>177</v>
      </c>
      <c r="E116" s="6">
        <v>2</v>
      </c>
      <c r="F116" s="7">
        <v>21.97</v>
      </c>
      <c r="G116" s="7">
        <f>F116*E116</f>
        <v>43.94</v>
      </c>
      <c r="H116" s="8">
        <v>42287</v>
      </c>
      <c r="I116" s="6" t="s">
        <v>77</v>
      </c>
      <c r="J116" s="6">
        <v>2</v>
      </c>
      <c r="K116" s="7">
        <f>J116*F116</f>
        <v>43.94</v>
      </c>
      <c r="L116" s="8">
        <v>42583</v>
      </c>
      <c r="M116" s="9">
        <v>444</v>
      </c>
      <c r="N116" s="10" t="s">
        <v>140</v>
      </c>
    </row>
    <row r="117" spans="1:14" ht="76.5" x14ac:dyDescent="0.2">
      <c r="A117" s="17" t="s">
        <v>76</v>
      </c>
      <c r="B117" s="18" t="s">
        <v>17</v>
      </c>
      <c r="C117" s="19" t="s">
        <v>254</v>
      </c>
      <c r="D117" s="17" t="s">
        <v>213</v>
      </c>
      <c r="E117" s="20">
        <v>5</v>
      </c>
      <c r="F117" s="21">
        <v>54.98</v>
      </c>
      <c r="G117" s="21">
        <f>F117*E117</f>
        <v>274.89999999999998</v>
      </c>
      <c r="H117" s="22">
        <v>42287</v>
      </c>
      <c r="I117" s="20" t="s">
        <v>77</v>
      </c>
      <c r="J117" s="20">
        <v>5</v>
      </c>
      <c r="K117" s="21">
        <f>J117*F117</f>
        <v>274.89999999999998</v>
      </c>
      <c r="L117" s="22">
        <v>42583</v>
      </c>
      <c r="M117" s="23">
        <v>444</v>
      </c>
      <c r="N117" s="24" t="s">
        <v>140</v>
      </c>
    </row>
    <row r="118" spans="1:14" ht="80.25" customHeight="1" x14ac:dyDescent="0.2">
      <c r="A118" s="4" t="s">
        <v>76</v>
      </c>
      <c r="B118" s="5" t="s">
        <v>130</v>
      </c>
      <c r="C118" s="12" t="s">
        <v>247</v>
      </c>
      <c r="D118" s="4" t="s">
        <v>177</v>
      </c>
      <c r="E118" s="6">
        <v>1</v>
      </c>
      <c r="F118" s="7">
        <v>21.97</v>
      </c>
      <c r="G118" s="7">
        <f>F118*E118</f>
        <v>21.97</v>
      </c>
      <c r="H118" s="8">
        <v>42287</v>
      </c>
      <c r="I118" s="6" t="s">
        <v>77</v>
      </c>
      <c r="J118" s="6">
        <v>1</v>
      </c>
      <c r="K118" s="7">
        <f>J118*F118</f>
        <v>21.97</v>
      </c>
      <c r="L118" s="8">
        <v>42583</v>
      </c>
      <c r="M118" s="9">
        <v>444</v>
      </c>
      <c r="N118" s="10" t="s">
        <v>140</v>
      </c>
    </row>
    <row r="119" spans="1:14" ht="42.75" customHeight="1" x14ac:dyDescent="0.2">
      <c r="A119" s="17" t="s">
        <v>37</v>
      </c>
      <c r="B119" s="18" t="s">
        <v>40</v>
      </c>
      <c r="C119" s="19" t="s">
        <v>249</v>
      </c>
      <c r="D119" s="17" t="s">
        <v>157</v>
      </c>
      <c r="E119" s="20">
        <v>4</v>
      </c>
      <c r="F119" s="21">
        <v>24</v>
      </c>
      <c r="G119" s="21">
        <f>E119*F119</f>
        <v>96</v>
      </c>
      <c r="H119" s="22">
        <v>42137</v>
      </c>
      <c r="I119" s="20" t="s">
        <v>39</v>
      </c>
      <c r="J119" s="20">
        <v>4</v>
      </c>
      <c r="K119" s="21">
        <v>96</v>
      </c>
      <c r="L119" s="22">
        <v>42152</v>
      </c>
      <c r="M119" s="23">
        <v>4130</v>
      </c>
      <c r="N119" s="24" t="s">
        <v>140</v>
      </c>
    </row>
    <row r="120" spans="1:14" ht="114.75" customHeight="1" x14ac:dyDescent="0.2">
      <c r="A120" s="4" t="s">
        <v>72</v>
      </c>
      <c r="B120" s="5" t="s">
        <v>125</v>
      </c>
      <c r="C120" s="12" t="s">
        <v>238</v>
      </c>
      <c r="D120" s="4" t="s">
        <v>175</v>
      </c>
      <c r="E120" s="6">
        <v>1</v>
      </c>
      <c r="F120" s="7">
        <v>13.25</v>
      </c>
      <c r="G120" s="7">
        <f t="shared" ref="G120:G133" si="13">F120*E120</f>
        <v>13.25</v>
      </c>
      <c r="H120" s="8">
        <v>42287</v>
      </c>
      <c r="I120" s="8" t="s">
        <v>73</v>
      </c>
      <c r="J120" s="6">
        <v>1</v>
      </c>
      <c r="K120" s="7">
        <f t="shared" ref="K120:K126" si="14">J120*F120</f>
        <v>13.25</v>
      </c>
      <c r="L120" s="8">
        <v>42584</v>
      </c>
      <c r="M120" s="9">
        <v>446</v>
      </c>
      <c r="N120" s="10" t="s">
        <v>140</v>
      </c>
    </row>
    <row r="121" spans="1:14" ht="63.75" x14ac:dyDescent="0.2">
      <c r="A121" s="17" t="s">
        <v>72</v>
      </c>
      <c r="B121" s="18" t="s">
        <v>119</v>
      </c>
      <c r="C121" s="19" t="s">
        <v>256</v>
      </c>
      <c r="D121" s="17" t="s">
        <v>173</v>
      </c>
      <c r="E121" s="20">
        <v>30</v>
      </c>
      <c r="F121" s="21">
        <v>17.649999999999999</v>
      </c>
      <c r="G121" s="21">
        <f t="shared" si="13"/>
        <v>529.5</v>
      </c>
      <c r="H121" s="22">
        <v>42287</v>
      </c>
      <c r="I121" s="20" t="s">
        <v>73</v>
      </c>
      <c r="J121" s="20">
        <v>30</v>
      </c>
      <c r="K121" s="21">
        <f t="shared" si="14"/>
        <v>529.5</v>
      </c>
      <c r="L121" s="22">
        <v>42584</v>
      </c>
      <c r="M121" s="23">
        <v>446</v>
      </c>
      <c r="N121" s="24" t="s">
        <v>140</v>
      </c>
    </row>
    <row r="122" spans="1:14" ht="102" customHeight="1" x14ac:dyDescent="0.2">
      <c r="A122" s="4" t="s">
        <v>72</v>
      </c>
      <c r="B122" s="5" t="s">
        <v>119</v>
      </c>
      <c r="C122" s="12" t="s">
        <v>256</v>
      </c>
      <c r="D122" s="4" t="s">
        <v>175</v>
      </c>
      <c r="E122" s="6">
        <v>4</v>
      </c>
      <c r="F122" s="7">
        <v>13.25</v>
      </c>
      <c r="G122" s="7">
        <f t="shared" si="13"/>
        <v>53</v>
      </c>
      <c r="H122" s="8">
        <v>42287</v>
      </c>
      <c r="I122" s="6" t="s">
        <v>73</v>
      </c>
      <c r="J122" s="6">
        <v>4</v>
      </c>
      <c r="K122" s="7">
        <f t="shared" si="14"/>
        <v>53</v>
      </c>
      <c r="L122" s="8">
        <v>42584</v>
      </c>
      <c r="M122" s="9">
        <v>446</v>
      </c>
      <c r="N122" s="10" t="s">
        <v>140</v>
      </c>
    </row>
    <row r="123" spans="1:14" ht="110.25" customHeight="1" x14ac:dyDescent="0.2">
      <c r="A123" s="17" t="s">
        <v>72</v>
      </c>
      <c r="B123" s="18" t="s">
        <v>119</v>
      </c>
      <c r="C123" s="19" t="s">
        <v>256</v>
      </c>
      <c r="D123" s="17" t="s">
        <v>174</v>
      </c>
      <c r="E123" s="20">
        <v>6</v>
      </c>
      <c r="F123" s="21">
        <v>119.98</v>
      </c>
      <c r="G123" s="21">
        <f t="shared" si="13"/>
        <v>719.88</v>
      </c>
      <c r="H123" s="22">
        <v>42287</v>
      </c>
      <c r="I123" s="20" t="s">
        <v>73</v>
      </c>
      <c r="J123" s="20">
        <v>6</v>
      </c>
      <c r="K123" s="21">
        <f t="shared" si="14"/>
        <v>719.88</v>
      </c>
      <c r="L123" s="22">
        <v>42584</v>
      </c>
      <c r="M123" s="23">
        <v>446</v>
      </c>
      <c r="N123" s="24" t="s">
        <v>140</v>
      </c>
    </row>
    <row r="124" spans="1:14" ht="69" customHeight="1" x14ac:dyDescent="0.2">
      <c r="A124" s="4" t="s">
        <v>74</v>
      </c>
      <c r="B124" s="5" t="s">
        <v>119</v>
      </c>
      <c r="C124" s="12" t="s">
        <v>256</v>
      </c>
      <c r="D124" s="4" t="s">
        <v>176</v>
      </c>
      <c r="E124" s="6">
        <v>5</v>
      </c>
      <c r="F124" s="7">
        <v>29.98</v>
      </c>
      <c r="G124" s="7">
        <f t="shared" si="13"/>
        <v>149.9</v>
      </c>
      <c r="H124" s="8">
        <v>42287</v>
      </c>
      <c r="I124" s="6" t="s">
        <v>75</v>
      </c>
      <c r="J124" s="6">
        <v>5</v>
      </c>
      <c r="K124" s="7">
        <f t="shared" si="14"/>
        <v>149.9</v>
      </c>
      <c r="L124" s="8">
        <v>42584</v>
      </c>
      <c r="M124" s="9">
        <v>445</v>
      </c>
      <c r="N124" s="10" t="s">
        <v>140</v>
      </c>
    </row>
    <row r="125" spans="1:14" ht="103.5" customHeight="1" x14ac:dyDescent="0.2">
      <c r="A125" s="17" t="s">
        <v>76</v>
      </c>
      <c r="B125" s="18" t="s">
        <v>119</v>
      </c>
      <c r="C125" s="19" t="s">
        <v>256</v>
      </c>
      <c r="D125" s="17" t="s">
        <v>210</v>
      </c>
      <c r="E125" s="20">
        <v>40</v>
      </c>
      <c r="F125" s="21">
        <v>69.87</v>
      </c>
      <c r="G125" s="21">
        <f t="shared" si="13"/>
        <v>2794.8</v>
      </c>
      <c r="H125" s="22">
        <v>42287</v>
      </c>
      <c r="I125" s="20" t="s">
        <v>77</v>
      </c>
      <c r="J125" s="20">
        <v>18</v>
      </c>
      <c r="K125" s="21">
        <f t="shared" si="14"/>
        <v>1257.6600000000001</v>
      </c>
      <c r="L125" s="22">
        <v>42583</v>
      </c>
      <c r="M125" s="23">
        <v>444</v>
      </c>
      <c r="N125" s="24" t="s">
        <v>140</v>
      </c>
    </row>
    <row r="126" spans="1:14" ht="113.25" customHeight="1" x14ac:dyDescent="0.2">
      <c r="A126" s="4" t="s">
        <v>76</v>
      </c>
      <c r="B126" s="5" t="s">
        <v>119</v>
      </c>
      <c r="C126" s="12" t="s">
        <v>256</v>
      </c>
      <c r="D126" s="4" t="s">
        <v>179</v>
      </c>
      <c r="E126" s="6">
        <v>40</v>
      </c>
      <c r="F126" s="7">
        <v>23.95</v>
      </c>
      <c r="G126" s="7">
        <f t="shared" si="13"/>
        <v>958</v>
      </c>
      <c r="H126" s="8">
        <v>42287</v>
      </c>
      <c r="I126" s="6" t="s">
        <v>78</v>
      </c>
      <c r="J126" s="6">
        <v>24</v>
      </c>
      <c r="K126" s="7">
        <f t="shared" si="14"/>
        <v>574.79999999999995</v>
      </c>
      <c r="L126" s="8">
        <v>42520</v>
      </c>
      <c r="M126" s="9">
        <v>1065</v>
      </c>
      <c r="N126" s="10" t="s">
        <v>140</v>
      </c>
    </row>
    <row r="127" spans="1:14" ht="36" customHeight="1" x14ac:dyDescent="0.2">
      <c r="A127" s="17" t="s">
        <v>48</v>
      </c>
      <c r="B127" s="18" t="s">
        <v>111</v>
      </c>
      <c r="C127" s="19" t="s">
        <v>241</v>
      </c>
      <c r="D127" s="17" t="s">
        <v>161</v>
      </c>
      <c r="E127" s="20">
        <v>6</v>
      </c>
      <c r="F127" s="21">
        <v>445</v>
      </c>
      <c r="G127" s="21">
        <f t="shared" si="13"/>
        <v>2670</v>
      </c>
      <c r="H127" s="22">
        <v>42200</v>
      </c>
      <c r="I127" s="20" t="s">
        <v>49</v>
      </c>
      <c r="J127" s="20">
        <v>6</v>
      </c>
      <c r="K127" s="21">
        <v>2670</v>
      </c>
      <c r="L127" s="22">
        <v>42261</v>
      </c>
      <c r="M127" s="23">
        <v>2173</v>
      </c>
      <c r="N127" s="24" t="s">
        <v>140</v>
      </c>
    </row>
    <row r="128" spans="1:14" ht="45.75" customHeight="1" x14ac:dyDescent="0.2">
      <c r="A128" s="4" t="s">
        <v>48</v>
      </c>
      <c r="B128" s="5" t="s">
        <v>111</v>
      </c>
      <c r="C128" s="12" t="s">
        <v>241</v>
      </c>
      <c r="D128" s="4" t="s">
        <v>162</v>
      </c>
      <c r="E128" s="6">
        <v>10</v>
      </c>
      <c r="F128" s="7">
        <v>207</v>
      </c>
      <c r="G128" s="7">
        <f t="shared" si="13"/>
        <v>2070</v>
      </c>
      <c r="H128" s="8">
        <v>42200</v>
      </c>
      <c r="I128" s="6" t="s">
        <v>50</v>
      </c>
      <c r="J128" s="6">
        <v>10</v>
      </c>
      <c r="K128" s="7">
        <v>2070</v>
      </c>
      <c r="L128" s="8">
        <v>42249</v>
      </c>
      <c r="M128" s="9">
        <v>6717</v>
      </c>
      <c r="N128" s="10" t="s">
        <v>140</v>
      </c>
    </row>
    <row r="129" spans="1:14" ht="63.75" customHeight="1" x14ac:dyDescent="0.2">
      <c r="A129" s="17" t="s">
        <v>48</v>
      </c>
      <c r="B129" s="18" t="s">
        <v>111</v>
      </c>
      <c r="C129" s="19" t="s">
        <v>241</v>
      </c>
      <c r="D129" s="17" t="s">
        <v>169</v>
      </c>
      <c r="E129" s="20">
        <v>100</v>
      </c>
      <c r="F129" s="21">
        <v>177</v>
      </c>
      <c r="G129" s="21">
        <f t="shared" si="13"/>
        <v>17700</v>
      </c>
      <c r="H129" s="22">
        <v>42200</v>
      </c>
      <c r="I129" s="20" t="s">
        <v>51</v>
      </c>
      <c r="J129" s="20">
        <v>100</v>
      </c>
      <c r="K129" s="21">
        <v>17700</v>
      </c>
      <c r="L129" s="22">
        <v>42262</v>
      </c>
      <c r="M129" s="23">
        <v>1106</v>
      </c>
      <c r="N129" s="24" t="s">
        <v>140</v>
      </c>
    </row>
    <row r="130" spans="1:14" ht="106.5" customHeight="1" x14ac:dyDescent="0.2">
      <c r="A130" s="4" t="s">
        <v>72</v>
      </c>
      <c r="B130" s="5" t="s">
        <v>126</v>
      </c>
      <c r="C130" s="12" t="s">
        <v>255</v>
      </c>
      <c r="D130" s="4" t="s">
        <v>175</v>
      </c>
      <c r="E130" s="6">
        <v>5</v>
      </c>
      <c r="F130" s="7">
        <v>13.25</v>
      </c>
      <c r="G130" s="7">
        <f t="shared" si="13"/>
        <v>66.25</v>
      </c>
      <c r="H130" s="8">
        <v>42287</v>
      </c>
      <c r="I130" s="6" t="s">
        <v>73</v>
      </c>
      <c r="J130" s="6">
        <v>5</v>
      </c>
      <c r="K130" s="7">
        <f>J130*F130</f>
        <v>66.25</v>
      </c>
      <c r="L130" s="8">
        <v>42584</v>
      </c>
      <c r="M130" s="9">
        <v>446</v>
      </c>
      <c r="N130" s="10" t="s">
        <v>140</v>
      </c>
    </row>
    <row r="131" spans="1:14" ht="87.75" customHeight="1" x14ac:dyDescent="0.2">
      <c r="A131" s="17" t="s">
        <v>74</v>
      </c>
      <c r="B131" s="18" t="s">
        <v>126</v>
      </c>
      <c r="C131" s="19" t="s">
        <v>255</v>
      </c>
      <c r="D131" s="17" t="s">
        <v>176</v>
      </c>
      <c r="E131" s="20">
        <v>2</v>
      </c>
      <c r="F131" s="21">
        <v>29.98</v>
      </c>
      <c r="G131" s="21">
        <f t="shared" si="13"/>
        <v>59.96</v>
      </c>
      <c r="H131" s="22">
        <v>42287</v>
      </c>
      <c r="I131" s="20" t="s">
        <v>75</v>
      </c>
      <c r="J131" s="20">
        <v>2</v>
      </c>
      <c r="K131" s="21">
        <f>J131*F131</f>
        <v>59.96</v>
      </c>
      <c r="L131" s="22">
        <v>42584</v>
      </c>
      <c r="M131" s="23">
        <v>445</v>
      </c>
      <c r="N131" s="24" t="s">
        <v>140</v>
      </c>
    </row>
    <row r="132" spans="1:14" ht="100.5" customHeight="1" x14ac:dyDescent="0.2">
      <c r="A132" s="4" t="s">
        <v>76</v>
      </c>
      <c r="B132" s="5" t="s">
        <v>126</v>
      </c>
      <c r="C132" s="12" t="s">
        <v>253</v>
      </c>
      <c r="D132" s="4" t="s">
        <v>177</v>
      </c>
      <c r="E132" s="6">
        <v>2</v>
      </c>
      <c r="F132" s="7">
        <v>21.97</v>
      </c>
      <c r="G132" s="7">
        <f t="shared" si="13"/>
        <v>43.94</v>
      </c>
      <c r="H132" s="8">
        <v>42287</v>
      </c>
      <c r="I132" s="8" t="s">
        <v>77</v>
      </c>
      <c r="J132" s="6">
        <v>2</v>
      </c>
      <c r="K132" s="7">
        <f>J132*F132</f>
        <v>43.94</v>
      </c>
      <c r="L132" s="8">
        <v>42583</v>
      </c>
      <c r="M132" s="9">
        <v>444</v>
      </c>
      <c r="N132" s="10" t="s">
        <v>140</v>
      </c>
    </row>
    <row r="133" spans="1:14" ht="87" customHeight="1" thickBot="1" x14ac:dyDescent="0.25">
      <c r="A133" s="17" t="s">
        <v>76</v>
      </c>
      <c r="B133" s="18" t="s">
        <v>126</v>
      </c>
      <c r="C133" s="19" t="s">
        <v>253</v>
      </c>
      <c r="D133" s="17" t="s">
        <v>217</v>
      </c>
      <c r="E133" s="20">
        <v>2</v>
      </c>
      <c r="F133" s="21">
        <v>54.98</v>
      </c>
      <c r="G133" s="21">
        <f t="shared" si="13"/>
        <v>109.96</v>
      </c>
      <c r="H133" s="22">
        <v>42287</v>
      </c>
      <c r="I133" s="20" t="s">
        <v>77</v>
      </c>
      <c r="J133" s="20">
        <v>2</v>
      </c>
      <c r="K133" s="21">
        <f>J133*F133</f>
        <v>109.96</v>
      </c>
      <c r="L133" s="22">
        <v>42583</v>
      </c>
      <c r="M133" s="23">
        <v>444</v>
      </c>
      <c r="N133" s="24" t="s">
        <v>140</v>
      </c>
    </row>
    <row r="134" spans="1:14" ht="36" customHeight="1" thickTop="1" thickBot="1" x14ac:dyDescent="0.25">
      <c r="A134" s="31" t="s">
        <v>204</v>
      </c>
      <c r="B134" s="31"/>
      <c r="C134" s="31"/>
      <c r="D134" s="31"/>
      <c r="E134" s="31"/>
      <c r="F134" s="31"/>
      <c r="G134" s="30">
        <f>SUBTOTAL(109,Tabela1[Valor Total])</f>
        <v>1624282.679999999</v>
      </c>
      <c r="H134" s="30"/>
      <c r="I134" s="30"/>
      <c r="J134" s="25"/>
      <c r="K134" s="26"/>
      <c r="L134" s="26"/>
      <c r="M134" s="26"/>
      <c r="N134" s="25"/>
    </row>
    <row r="135" spans="1:14" ht="36.75" customHeight="1" thickTop="1" x14ac:dyDescent="0.2"/>
    <row r="136" spans="1:14" ht="190.5" customHeight="1" x14ac:dyDescent="0.2">
      <c r="M136" s="27"/>
      <c r="N136" s="28"/>
    </row>
    <row r="137" spans="1:14" ht="50.25" customHeight="1" x14ac:dyDescent="0.2"/>
    <row r="138" spans="1:14" ht="50.25" customHeight="1" x14ac:dyDescent="0.2"/>
    <row r="139" spans="1:14" ht="50.25" customHeight="1" x14ac:dyDescent="0.2"/>
    <row r="140" spans="1:14" ht="50.25" customHeight="1" x14ac:dyDescent="0.2"/>
    <row r="141" spans="1:14" ht="50.25" customHeight="1" x14ac:dyDescent="0.2"/>
    <row r="142" spans="1:14" ht="50.25" customHeight="1" x14ac:dyDescent="0.2"/>
    <row r="143" spans="1:14" ht="50.25" customHeight="1" x14ac:dyDescent="0.2"/>
    <row r="144" spans="1:14" ht="50.25" customHeight="1" x14ac:dyDescent="0.2"/>
    <row r="145" ht="50.25" customHeight="1" x14ac:dyDescent="0.2"/>
    <row r="146" ht="50.25" customHeight="1" x14ac:dyDescent="0.2"/>
    <row r="147" ht="50.25" customHeight="1" x14ac:dyDescent="0.2"/>
    <row r="148" ht="50.25" customHeight="1" x14ac:dyDescent="0.2"/>
    <row r="149" ht="50.25" customHeight="1" x14ac:dyDescent="0.2"/>
    <row r="150" ht="50.25" customHeight="1" x14ac:dyDescent="0.2"/>
    <row r="151" ht="50.25" customHeight="1" x14ac:dyDescent="0.2"/>
  </sheetData>
  <sheetProtection algorithmName="SHA-512" hashValue="4NPTJK8usJbNTF790/7bSLaO00u3b+ULrNsCNP9DajpkIEFdVmxcMiF1m5YMt1EKiGtPcKXQ5ZPWyyQUDnu3eg==" saltValue="XQY3LW9S0q8pnciDi8bn3Q==" spinCount="100000" sheet="1" objects="1" scenarios="1" selectLockedCells="1"/>
  <mergeCells count="4">
    <mergeCell ref="A2:N2"/>
    <mergeCell ref="G134:I134"/>
    <mergeCell ref="A134:F134"/>
    <mergeCell ref="A1:N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thaisdasf</cp:lastModifiedBy>
  <cp:lastPrinted>2016-01-25T15:10:49Z</cp:lastPrinted>
  <dcterms:created xsi:type="dcterms:W3CDTF">2016-01-14T10:50:16Z</dcterms:created>
  <dcterms:modified xsi:type="dcterms:W3CDTF">2017-08-15T12:14:51Z</dcterms:modified>
</cp:coreProperties>
</file>