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pivotTables/pivotTable4.xml" ContentType="application/vnd.openxmlformats-officedocument.spreadsheetml.pivotTable+xml"/>
  <Override PartName="/xl/drawings/drawing5.xml" ContentType="application/vnd.openxmlformats-officedocument.drawing+xml"/>
  <Override PartName="/xl/pivotTables/pivotTable5.xml" ContentType="application/vnd.openxmlformats-officedocument.spreadsheetml.pivotTable+xml"/>
  <Override PartName="/xl/drawings/drawing6.xml" ContentType="application/vnd.openxmlformats-officedocument.drawing+xml"/>
  <Override PartName="/xl/pivotTables/pivotTable6.xml" ContentType="application/vnd.openxmlformats-officedocument.spreadsheetml.pivotTable+xml"/>
  <Override PartName="/xl/drawings/drawing7.xml" ContentType="application/vnd.openxmlformats-officedocument.drawing+xml"/>
  <Override PartName="/xl/pivotTables/pivotTable7.xml" ContentType="application/vnd.openxmlformats-officedocument.spreadsheetml.pivotTable+xml"/>
  <Override PartName="/xl/drawings/drawing8.xml" ContentType="application/vnd.openxmlformats-officedocument.drawing+xml"/>
  <Override PartName="/xl/pivotTables/pivotTable8.xml" ContentType="application/vnd.openxmlformats-officedocument.spreadsheetml.pivotTable+xml"/>
  <Override PartName="/xl/drawings/drawing9.xml" ContentType="application/vnd.openxmlformats-officedocument.drawing+xml"/>
  <Override PartName="/xl/pivotTables/pivotTable9.xml" ContentType="application/vnd.openxmlformats-officedocument.spreadsheetml.pivotTable+xml"/>
  <Override PartName="/xl/drawings/drawing10.xml" ContentType="application/vnd.openxmlformats-officedocument.drawing+xml"/>
  <Override PartName="/xl/pivotTables/pivotTable10.xml" ContentType="application/vnd.openxmlformats-officedocument.spreadsheetml.pivotTable+xml"/>
  <Override PartName="/xl/drawings/drawing11.xml" ContentType="application/vnd.openxmlformats-officedocument.drawing+xml"/>
  <Override PartName="/xl/pivotTables/pivotTable11.xml" ContentType="application/vnd.openxmlformats-officedocument.spreadsheetml.pivotTable+xml"/>
  <Override PartName="/xl/drawings/drawing12.xml" ContentType="application/vnd.openxmlformats-officedocument.drawing+xml"/>
  <Override PartName="/xl/pivotTables/pivotTable12.xml" ContentType="application/vnd.openxmlformats-officedocument.spreadsheetml.pivotTable+xml"/>
  <Override PartName="/xl/drawings/drawing13.xml" ContentType="application/vnd.openxmlformats-officedocument.drawing+xml"/>
  <Override PartName="/xl/pivotTables/pivotTable13.xml" ContentType="application/vnd.openxmlformats-officedocument.spreadsheetml.pivotTable+xml"/>
  <Override PartName="/xl/drawings/drawing14.xml" ContentType="application/vnd.openxmlformats-officedocument.drawing+xml"/>
  <Override PartName="/xl/pivotTables/pivotTable14.xml" ContentType="application/vnd.openxmlformats-officedocument.spreadsheetml.pivotTable+xml"/>
  <Override PartName="/xl/drawings/drawing15.xml" ContentType="application/vnd.openxmlformats-officedocument.drawing+xml"/>
  <Override PartName="/xl/pivotTables/pivotTable15.xml" ContentType="application/vnd.openxmlformats-officedocument.spreadsheetml.pivotTable+xml"/>
  <Override PartName="/xl/drawings/drawing16.xml" ContentType="application/vnd.openxmlformats-officedocument.drawing+xml"/>
  <Override PartName="/xl/pivotTables/pivotTable16.xml" ContentType="application/vnd.openxmlformats-officedocument.spreadsheetml.pivotTable+xml"/>
  <Override PartName="/xl/drawings/drawing17.xml" ContentType="application/vnd.openxmlformats-officedocument.drawing+xml"/>
  <Override PartName="/xl/pivotTables/pivotTable17.xml" ContentType="application/vnd.openxmlformats-officedocument.spreadsheetml.pivotTable+xml"/>
  <Override PartName="/xl/drawings/drawing18.xml" ContentType="application/vnd.openxmlformats-officedocument.drawing+xml"/>
  <Override PartName="/xl/pivotTables/pivotTable18.xml" ContentType="application/vnd.openxmlformats-officedocument.spreadsheetml.pivotTable+xml"/>
  <Override PartName="/xl/drawings/drawing19.xml" ContentType="application/vnd.openxmlformats-officedocument.drawing+xml"/>
  <Override PartName="/xl/pivotTables/pivotTable19.xml" ContentType="application/vnd.openxmlformats-officedocument.spreadsheetml.pivotTable+xml"/>
  <Override PartName="/xl/drawings/drawing20.xml" ContentType="application/vnd.openxmlformats-officedocument.drawing+xml"/>
  <Override PartName="/xl/pivotTables/pivotTable20.xml" ContentType="application/vnd.openxmlformats-officedocument.spreadsheetml.pivotTable+xml"/>
  <Override PartName="/xl/drawings/drawing21.xml" ContentType="application/vnd.openxmlformats-officedocument.drawing+xml"/>
  <Override PartName="/xl/pivotTables/pivotTable21.xml" ContentType="application/vnd.openxmlformats-officedocument.spreadsheetml.pivotTable+xml"/>
  <Override PartName="/xl/drawings/drawing22.xml" ContentType="application/vnd.openxmlformats-officedocument.drawing+xml"/>
  <Override PartName="/xl/pivotTables/pivotTable22.xml" ContentType="application/vnd.openxmlformats-officedocument.spreadsheetml.pivotTable+xml"/>
  <Override PartName="/xl/drawings/drawing23.xml" ContentType="application/vnd.openxmlformats-officedocument.drawing+xml"/>
  <Override PartName="/xl/pivotTables/pivotTable23.xml" ContentType="application/vnd.openxmlformats-officedocument.spreadsheetml.pivotTable+xml"/>
  <Override PartName="/xl/drawings/drawing24.xml" ContentType="application/vnd.openxmlformats-officedocument.drawing+xml"/>
  <Override PartName="/xl/pivotTables/pivotTable24.xml" ContentType="application/vnd.openxmlformats-officedocument.spreadsheetml.pivotTable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carlosveiga\Desktop\"/>
    </mc:Choice>
  </mc:AlternateContent>
  <bookViews>
    <workbookView xWindow="0" yWindow="0" windowWidth="24000" windowHeight="8235" tabRatio="141" firstSheet="2" activeTab="2"/>
  </bookViews>
  <sheets>
    <sheet name="Plan2" sheetId="2" state="hidden" r:id="rId1"/>
    <sheet name="2017" sheetId="120" state="hidden" r:id="rId2"/>
    <sheet name="MENU" sheetId="61" r:id="rId3"/>
    <sheet name="100.600" sheetId="161" r:id="rId4"/>
    <sheet name="110.200" sheetId="127" r:id="rId5"/>
    <sheet name="120.100" sheetId="129" r:id="rId6"/>
    <sheet name="120.200" sheetId="160" r:id="rId7"/>
    <sheet name="130.000" sheetId="130" r:id="rId8"/>
    <sheet name="140.530" sheetId="134" r:id="rId9"/>
    <sheet name="150.300" sheetId="133" r:id="rId10"/>
    <sheet name="160.010" sheetId="148" r:id="rId11"/>
    <sheet name="170.000" sheetId="131" r:id="rId12"/>
    <sheet name="180.000" sheetId="163" r:id="rId13"/>
    <sheet name="210.000" sheetId="135" r:id="rId14"/>
    <sheet name="220.300" sheetId="137" r:id="rId15"/>
    <sheet name="220.410" sheetId="145" r:id="rId16"/>
    <sheet name="230.100" sheetId="149" r:id="rId17"/>
    <sheet name="230.300" sheetId="146" r:id="rId18"/>
    <sheet name="240.000" sheetId="164" r:id="rId19"/>
    <sheet name="250.000" sheetId="162" r:id="rId20"/>
    <sheet name="250.020" sheetId="150" r:id="rId21"/>
    <sheet name="270.100" sheetId="151" r:id="rId22"/>
    <sheet name="280.000" sheetId="165" r:id="rId23"/>
    <sheet name="290.300" sheetId="152" r:id="rId24"/>
    <sheet name="300.000" sheetId="153" r:id="rId25"/>
    <sheet name="400.000" sheetId="158" r:id="rId26"/>
    <sheet name="600.000" sheetId="159" r:id="rId27"/>
  </sheets>
  <definedNames>
    <definedName name="_xlnm._FilterDatabase" localSheetId="1" hidden="1">'2017'!$A$1:$R$340</definedName>
    <definedName name="_xlnm.Print_Area" localSheetId="1">'2017'!$A$1:$R$172</definedName>
  </definedNames>
  <calcPr calcId="152511"/>
  <pivotCaches>
    <pivotCache cacheId="11" r:id="rId28"/>
    <pivotCache cacheId="20" r:id="rId29"/>
    <pivotCache cacheId="29" r:id="rId30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3" i="120" l="1"/>
  <c r="K74" i="120"/>
  <c r="K75" i="120"/>
  <c r="K76" i="120"/>
  <c r="K77" i="120"/>
  <c r="K60" i="120" l="1"/>
  <c r="K61" i="120"/>
  <c r="K62" i="120"/>
  <c r="K63" i="120"/>
  <c r="K64" i="120"/>
  <c r="K65" i="120"/>
  <c r="K66" i="120"/>
  <c r="K67" i="120"/>
  <c r="K68" i="120"/>
  <c r="K69" i="120"/>
  <c r="K70" i="120"/>
  <c r="K71" i="120"/>
  <c r="K72" i="120"/>
  <c r="K78" i="120"/>
  <c r="K79" i="120"/>
  <c r="K80" i="120"/>
  <c r="K81" i="120"/>
  <c r="K82" i="120"/>
  <c r="K83" i="120"/>
  <c r="K84" i="120"/>
  <c r="K85" i="120"/>
  <c r="K86" i="120"/>
  <c r="K87" i="120"/>
  <c r="K88" i="120"/>
  <c r="K89" i="120"/>
  <c r="K90" i="120"/>
  <c r="K91" i="120"/>
  <c r="K92" i="120"/>
  <c r="K93" i="120"/>
  <c r="K94" i="120"/>
  <c r="K95" i="120"/>
  <c r="K96" i="120"/>
  <c r="K97" i="120"/>
  <c r="K98" i="120"/>
  <c r="K48" i="120"/>
  <c r="K49" i="120"/>
  <c r="K50" i="120"/>
  <c r="K51" i="120"/>
  <c r="K52" i="120"/>
  <c r="K53" i="120"/>
  <c r="K54" i="120"/>
  <c r="K55" i="120"/>
  <c r="K56" i="120"/>
  <c r="K57" i="120"/>
  <c r="K58" i="120"/>
  <c r="K59" i="120"/>
  <c r="O3" i="120" l="1"/>
  <c r="O4" i="120"/>
  <c r="O5" i="120"/>
  <c r="O6" i="120"/>
  <c r="O7" i="120"/>
  <c r="O8" i="120"/>
  <c r="O9" i="120"/>
  <c r="O10" i="120"/>
  <c r="O11" i="120"/>
  <c r="O12" i="120"/>
  <c r="O13" i="120"/>
  <c r="O14" i="120"/>
  <c r="O15" i="120"/>
  <c r="O16" i="120"/>
  <c r="O17" i="120"/>
  <c r="O18" i="120"/>
  <c r="O19" i="120"/>
  <c r="O20" i="120"/>
  <c r="O21" i="120"/>
  <c r="O22" i="120"/>
  <c r="O23" i="120"/>
  <c r="O24" i="120"/>
  <c r="O25" i="120"/>
  <c r="O26" i="120"/>
  <c r="O27" i="120"/>
  <c r="O28" i="120"/>
  <c r="O29" i="120"/>
  <c r="O30" i="120"/>
  <c r="O31" i="120"/>
  <c r="O32" i="120"/>
  <c r="O33" i="120"/>
  <c r="O34" i="120"/>
  <c r="O35" i="120"/>
  <c r="O36" i="120"/>
  <c r="O37" i="120"/>
  <c r="O38" i="120"/>
  <c r="O39" i="120"/>
  <c r="O40" i="120"/>
  <c r="O41" i="120"/>
  <c r="O42" i="120"/>
  <c r="O43" i="120"/>
  <c r="O44" i="120"/>
  <c r="O45" i="120"/>
  <c r="O46" i="120"/>
  <c r="O47" i="120"/>
  <c r="O48" i="120"/>
  <c r="O49" i="120"/>
  <c r="O50" i="120"/>
  <c r="O51" i="120"/>
  <c r="O52" i="120"/>
  <c r="O53" i="120"/>
  <c r="O54" i="120"/>
  <c r="O55" i="120"/>
  <c r="O56" i="120"/>
  <c r="O57" i="120"/>
  <c r="O58" i="120"/>
  <c r="O59" i="120"/>
  <c r="O60" i="120"/>
  <c r="O61" i="120"/>
  <c r="O62" i="120"/>
  <c r="O63" i="120"/>
  <c r="O64" i="120"/>
  <c r="O65" i="120"/>
  <c r="O66" i="120"/>
  <c r="O67" i="120"/>
  <c r="O68" i="120"/>
  <c r="O69" i="120"/>
  <c r="O70" i="120"/>
  <c r="O71" i="120"/>
  <c r="O72" i="120"/>
  <c r="O73" i="120"/>
  <c r="O74" i="120"/>
  <c r="O75" i="120"/>
  <c r="O76" i="120"/>
  <c r="O77" i="120"/>
  <c r="O78" i="120"/>
  <c r="O79" i="120"/>
  <c r="O80" i="120"/>
  <c r="O81" i="120"/>
  <c r="O82" i="120"/>
  <c r="O83" i="120"/>
  <c r="O84" i="120"/>
  <c r="O85" i="120"/>
  <c r="O86" i="120"/>
  <c r="O87" i="120"/>
  <c r="O88" i="120"/>
  <c r="O89" i="120"/>
  <c r="O90" i="120"/>
  <c r="O91" i="120"/>
  <c r="O92" i="120"/>
  <c r="O93" i="120"/>
  <c r="O94" i="120"/>
  <c r="O95" i="120"/>
  <c r="O96" i="120"/>
  <c r="O97" i="120"/>
  <c r="O98" i="120"/>
  <c r="O99" i="120"/>
  <c r="O100" i="120"/>
  <c r="O101" i="120"/>
  <c r="O102" i="120"/>
  <c r="O103" i="120"/>
  <c r="O104" i="120"/>
  <c r="O105" i="120"/>
  <c r="O106" i="120"/>
  <c r="O107" i="120"/>
  <c r="O108" i="120"/>
  <c r="O109" i="120"/>
  <c r="O110" i="120"/>
  <c r="O111" i="120"/>
  <c r="O112" i="120"/>
  <c r="O113" i="120"/>
  <c r="O114" i="120"/>
  <c r="O115" i="120"/>
  <c r="O116" i="120"/>
  <c r="O117" i="120"/>
  <c r="O118" i="120"/>
  <c r="O119" i="120"/>
  <c r="O120" i="120"/>
  <c r="O121" i="120"/>
  <c r="O2" i="120"/>
  <c r="K30" i="120" l="1"/>
  <c r="K42" i="120"/>
  <c r="K47" i="120" l="1"/>
  <c r="K46" i="120"/>
  <c r="K45" i="120"/>
  <c r="K44" i="120"/>
  <c r="K43" i="120" l="1"/>
  <c r="K41" i="120"/>
  <c r="K40" i="120"/>
  <c r="K39" i="120"/>
  <c r="K38" i="120"/>
  <c r="K37" i="120"/>
  <c r="K36" i="120"/>
  <c r="K35" i="120"/>
  <c r="K34" i="120"/>
  <c r="K33" i="120"/>
  <c r="K32" i="120"/>
  <c r="K31" i="120"/>
  <c r="K29" i="120"/>
  <c r="K4" i="120"/>
  <c r="K5" i="120"/>
  <c r="K6" i="120"/>
  <c r="K7" i="120"/>
  <c r="K8" i="120"/>
  <c r="K9" i="120"/>
  <c r="K10" i="120"/>
  <c r="K11" i="120"/>
  <c r="K12" i="120"/>
  <c r="K13" i="120"/>
  <c r="K14" i="120"/>
  <c r="K15" i="120"/>
  <c r="K16" i="120"/>
  <c r="K17" i="120"/>
  <c r="K18" i="120"/>
  <c r="K19" i="120"/>
  <c r="K20" i="120"/>
  <c r="K21" i="120"/>
  <c r="K22" i="120"/>
  <c r="K23" i="120"/>
  <c r="K24" i="120"/>
  <c r="K25" i="120"/>
  <c r="K26" i="120"/>
  <c r="K27" i="120"/>
  <c r="K28" i="120"/>
  <c r="O174" i="120" l="1"/>
  <c r="O175" i="120"/>
  <c r="O176" i="120"/>
  <c r="O177" i="120"/>
  <c r="O178" i="120"/>
  <c r="O179" i="120"/>
  <c r="O180" i="120"/>
  <c r="O181" i="120"/>
  <c r="O182" i="120"/>
  <c r="O183" i="120"/>
  <c r="O184" i="120"/>
  <c r="O185" i="120"/>
  <c r="O186" i="120"/>
  <c r="O187" i="120"/>
  <c r="O188" i="120"/>
  <c r="O189" i="120"/>
  <c r="O190" i="120"/>
  <c r="O191" i="120"/>
  <c r="O192" i="120"/>
  <c r="O193" i="120"/>
  <c r="O194" i="120"/>
  <c r="O195" i="120"/>
  <c r="O196" i="120"/>
  <c r="O197" i="120"/>
  <c r="O198" i="120"/>
  <c r="O199" i="120"/>
  <c r="O200" i="120"/>
  <c r="O201" i="120"/>
  <c r="O202" i="120"/>
  <c r="O203" i="120"/>
  <c r="O204" i="120"/>
  <c r="O205" i="120"/>
  <c r="O206" i="120"/>
  <c r="O207" i="120"/>
  <c r="O208" i="120"/>
  <c r="O209" i="120"/>
  <c r="O210" i="120"/>
  <c r="O211" i="120"/>
  <c r="O212" i="120"/>
  <c r="O213" i="120"/>
  <c r="O214" i="120"/>
  <c r="O215" i="120"/>
  <c r="O216" i="120"/>
  <c r="O217" i="120"/>
  <c r="O218" i="120"/>
  <c r="O219" i="120"/>
  <c r="O220" i="120"/>
  <c r="O221" i="120"/>
  <c r="O222" i="120"/>
  <c r="O223" i="120"/>
  <c r="O224" i="120"/>
  <c r="O225" i="120"/>
  <c r="O226" i="120"/>
  <c r="O227" i="120"/>
  <c r="O228" i="120"/>
  <c r="O229" i="120"/>
  <c r="O230" i="120"/>
  <c r="O231" i="120"/>
  <c r="O232" i="120"/>
  <c r="O233" i="120"/>
  <c r="O234" i="120"/>
  <c r="O235" i="120"/>
  <c r="O236" i="120"/>
  <c r="O237" i="120"/>
  <c r="O238" i="120"/>
  <c r="O239" i="120"/>
  <c r="O240" i="120"/>
  <c r="O241" i="120"/>
  <c r="O242" i="120"/>
  <c r="O243" i="120"/>
  <c r="O244" i="120"/>
  <c r="O245" i="120"/>
  <c r="O246" i="120"/>
  <c r="O247" i="120"/>
  <c r="O248" i="120"/>
  <c r="O249" i="120"/>
  <c r="O250" i="120"/>
  <c r="O251" i="120"/>
  <c r="O252" i="120"/>
  <c r="O253" i="120"/>
  <c r="O254" i="120"/>
  <c r="O255" i="120"/>
  <c r="O256" i="120"/>
  <c r="O257" i="120"/>
  <c r="O258" i="120"/>
  <c r="O259" i="120"/>
  <c r="O260" i="120"/>
  <c r="O261" i="120"/>
  <c r="O262" i="120"/>
  <c r="O263" i="120"/>
  <c r="O264" i="120"/>
  <c r="O265" i="120"/>
  <c r="O266" i="120"/>
  <c r="O267" i="120"/>
  <c r="O268" i="120"/>
  <c r="O269" i="120"/>
  <c r="O270" i="120"/>
  <c r="O271" i="120"/>
  <c r="O272" i="120"/>
  <c r="O273" i="120"/>
  <c r="O274" i="120"/>
  <c r="O275" i="120"/>
  <c r="O276" i="120"/>
  <c r="O277" i="120"/>
  <c r="O278" i="120"/>
  <c r="O279" i="120"/>
  <c r="O280" i="120"/>
  <c r="O281" i="120"/>
  <c r="O282" i="120"/>
  <c r="O283" i="120"/>
  <c r="O284" i="120"/>
  <c r="O285" i="120"/>
  <c r="O286" i="120"/>
  <c r="O287" i="120"/>
  <c r="O288" i="120"/>
  <c r="O289" i="120"/>
  <c r="O290" i="120"/>
  <c r="O291" i="120"/>
  <c r="O292" i="120"/>
  <c r="O293" i="120"/>
  <c r="O294" i="120"/>
  <c r="O295" i="120"/>
  <c r="O296" i="120"/>
  <c r="O297" i="120"/>
  <c r="O298" i="120"/>
  <c r="O299" i="120"/>
  <c r="O300" i="120"/>
  <c r="O301" i="120"/>
  <c r="O302" i="120"/>
  <c r="O303" i="120"/>
  <c r="O304" i="120"/>
  <c r="O305" i="120"/>
  <c r="O306" i="120"/>
  <c r="O307" i="120"/>
  <c r="O308" i="120"/>
  <c r="O309" i="120"/>
  <c r="O310" i="120"/>
  <c r="O311" i="120"/>
  <c r="O312" i="120"/>
  <c r="O313" i="120"/>
  <c r="O314" i="120"/>
  <c r="O315" i="120"/>
  <c r="O316" i="120"/>
  <c r="O317" i="120"/>
  <c r="O318" i="120"/>
  <c r="O319" i="120"/>
  <c r="O320" i="120"/>
  <c r="O321" i="120"/>
  <c r="O322" i="120"/>
  <c r="O323" i="120"/>
  <c r="O324" i="120"/>
  <c r="O325" i="120"/>
  <c r="O326" i="120"/>
  <c r="O327" i="120"/>
  <c r="O328" i="120"/>
  <c r="O329" i="120"/>
  <c r="O330" i="120"/>
  <c r="O331" i="120"/>
  <c r="O332" i="120"/>
  <c r="O333" i="120"/>
  <c r="O334" i="120"/>
  <c r="O335" i="120"/>
  <c r="O336" i="120"/>
  <c r="O337" i="120"/>
  <c r="O338" i="120"/>
  <c r="O339" i="120"/>
  <c r="O340" i="120"/>
  <c r="K3" i="120"/>
  <c r="K2" i="120" l="1"/>
  <c r="E148" i="2" l="1"/>
  <c r="F148" i="2" s="1"/>
  <c r="E147" i="2"/>
  <c r="F147" i="2" s="1"/>
  <c r="E146" i="2"/>
  <c r="F146" i="2" s="1"/>
  <c r="E145" i="2"/>
  <c r="F145" i="2" s="1"/>
  <c r="E144" i="2"/>
  <c r="F144" i="2" s="1"/>
  <c r="E143" i="2"/>
  <c r="F143" i="2" s="1"/>
  <c r="E142" i="2"/>
  <c r="F142" i="2" s="1"/>
  <c r="E141" i="2"/>
  <c r="F141" i="2" s="1"/>
  <c r="E140" i="2"/>
  <c r="F140" i="2" s="1"/>
  <c r="E139" i="2"/>
  <c r="F139" i="2" s="1"/>
  <c r="E138" i="2"/>
  <c r="F138" i="2" s="1"/>
  <c r="E137" i="2"/>
  <c r="F137" i="2" s="1"/>
  <c r="E136" i="2"/>
  <c r="F136" i="2" s="1"/>
  <c r="E135" i="2"/>
  <c r="F135" i="2" s="1"/>
  <c r="E134" i="2"/>
  <c r="F134" i="2" s="1"/>
  <c r="E133" i="2"/>
  <c r="F133" i="2" s="1"/>
  <c r="E132" i="2"/>
  <c r="F132" i="2" s="1"/>
  <c r="E131" i="2"/>
  <c r="F131" i="2" s="1"/>
  <c r="E130" i="2"/>
  <c r="F130" i="2" s="1"/>
  <c r="E129" i="2"/>
  <c r="F129" i="2" s="1"/>
  <c r="E128" i="2"/>
  <c r="F128" i="2" s="1"/>
  <c r="E127" i="2"/>
  <c r="F127" i="2" s="1"/>
  <c r="E126" i="2"/>
  <c r="F126" i="2" s="1"/>
  <c r="E125" i="2"/>
  <c r="F125" i="2" s="1"/>
  <c r="E124" i="2"/>
  <c r="F124" i="2" s="1"/>
  <c r="E123" i="2"/>
  <c r="F123" i="2" s="1"/>
  <c r="E122" i="2"/>
  <c r="F122" i="2" s="1"/>
  <c r="E121" i="2"/>
  <c r="F121" i="2" s="1"/>
  <c r="E120" i="2"/>
  <c r="F120" i="2" s="1"/>
  <c r="E119" i="2"/>
  <c r="F119" i="2" s="1"/>
  <c r="E118" i="2"/>
  <c r="F118" i="2" s="1"/>
  <c r="E117" i="2"/>
  <c r="F117" i="2" s="1"/>
  <c r="E116" i="2"/>
  <c r="F116" i="2" s="1"/>
  <c r="E115" i="2"/>
  <c r="F115" i="2" s="1"/>
  <c r="E114" i="2"/>
  <c r="F114" i="2" s="1"/>
  <c r="E113" i="2"/>
  <c r="F113" i="2" s="1"/>
  <c r="E112" i="2"/>
  <c r="F112" i="2" s="1"/>
  <c r="F111" i="2"/>
  <c r="F110" i="2"/>
  <c r="E110" i="2"/>
  <c r="E109" i="2"/>
  <c r="F109" i="2" s="1"/>
  <c r="F108" i="2"/>
  <c r="E108" i="2"/>
  <c r="E107" i="2"/>
  <c r="F107" i="2" s="1"/>
  <c r="F106" i="2"/>
  <c r="E106" i="2"/>
  <c r="E105" i="2"/>
  <c r="F105" i="2" s="1"/>
  <c r="F104" i="2"/>
  <c r="E104" i="2"/>
  <c r="E103" i="2"/>
  <c r="F103" i="2" s="1"/>
  <c r="F102" i="2"/>
  <c r="E102" i="2"/>
  <c r="E101" i="2"/>
  <c r="F101" i="2" s="1"/>
  <c r="F100" i="2"/>
  <c r="E100" i="2"/>
  <c r="E99" i="2"/>
  <c r="F99" i="2" s="1"/>
  <c r="F98" i="2"/>
  <c r="E98" i="2"/>
  <c r="G97" i="2"/>
  <c r="F97" i="2"/>
  <c r="F96" i="2"/>
  <c r="E96" i="2"/>
  <c r="E95" i="2"/>
  <c r="F95" i="2" s="1"/>
  <c r="F94" i="2"/>
  <c r="E94" i="2"/>
  <c r="E93" i="2"/>
  <c r="F93" i="2" s="1"/>
  <c r="F92" i="2"/>
  <c r="E92" i="2"/>
  <c r="E91" i="2"/>
  <c r="F91" i="2" s="1"/>
  <c r="F90" i="2"/>
  <c r="E90" i="2"/>
  <c r="E89" i="2"/>
  <c r="F89" i="2" s="1"/>
  <c r="F88" i="2"/>
  <c r="E88" i="2"/>
  <c r="E87" i="2"/>
  <c r="F87" i="2" s="1"/>
  <c r="F86" i="2"/>
  <c r="E86" i="2"/>
  <c r="E85" i="2"/>
  <c r="F85" i="2" s="1"/>
  <c r="F84" i="2"/>
  <c r="E84" i="2"/>
  <c r="E83" i="2"/>
  <c r="F83" i="2" s="1"/>
  <c r="F82" i="2"/>
  <c r="E82" i="2"/>
  <c r="E81" i="2"/>
  <c r="F81" i="2" s="1"/>
  <c r="F80" i="2"/>
  <c r="E80" i="2"/>
  <c r="E79" i="2"/>
  <c r="F79" i="2" s="1"/>
  <c r="F78" i="2"/>
  <c r="E78" i="2"/>
  <c r="E77" i="2"/>
  <c r="F77" i="2" s="1"/>
  <c r="F76" i="2"/>
  <c r="E76" i="2"/>
  <c r="E75" i="2"/>
  <c r="F75" i="2" s="1"/>
  <c r="F74" i="2"/>
  <c r="E74" i="2"/>
  <c r="E73" i="2"/>
  <c r="F73" i="2" s="1"/>
  <c r="F72" i="2"/>
  <c r="E72" i="2"/>
  <c r="E71" i="2"/>
  <c r="F71" i="2" s="1"/>
  <c r="F70" i="2"/>
  <c r="E70" i="2"/>
  <c r="E69" i="2"/>
  <c r="F69" i="2" s="1"/>
  <c r="F68" i="2"/>
  <c r="E68" i="2"/>
  <c r="E67" i="2"/>
  <c r="F67" i="2" s="1"/>
  <c r="F66" i="2"/>
  <c r="E66" i="2"/>
  <c r="E65" i="2"/>
  <c r="F65" i="2" s="1"/>
  <c r="F64" i="2"/>
  <c r="E64" i="2"/>
  <c r="E63" i="2"/>
  <c r="F63" i="2" s="1"/>
  <c r="F62" i="2"/>
  <c r="E62" i="2"/>
  <c r="E61" i="2"/>
  <c r="F61" i="2" s="1"/>
  <c r="G60" i="2"/>
  <c r="F60" i="2"/>
  <c r="G59" i="2"/>
  <c r="F59" i="2"/>
  <c r="F58" i="2"/>
  <c r="E58" i="2"/>
  <c r="E57" i="2"/>
  <c r="F57" i="2" s="1"/>
  <c r="F56" i="2"/>
  <c r="E56" i="2"/>
  <c r="E55" i="2"/>
  <c r="F55" i="2" s="1"/>
  <c r="F54" i="2"/>
  <c r="E54" i="2"/>
  <c r="E53" i="2"/>
  <c r="F53" i="2" s="1"/>
  <c r="F52" i="2"/>
  <c r="E52" i="2"/>
  <c r="E51" i="2"/>
  <c r="F51" i="2" s="1"/>
  <c r="F50" i="2"/>
  <c r="E50" i="2"/>
  <c r="E49" i="2"/>
  <c r="F49" i="2" s="1"/>
  <c r="F48" i="2"/>
  <c r="E48" i="2"/>
  <c r="E47" i="2"/>
  <c r="F47" i="2" s="1"/>
  <c r="F46" i="2"/>
  <c r="E46" i="2"/>
  <c r="E45" i="2"/>
  <c r="F45" i="2" s="1"/>
  <c r="F44" i="2"/>
  <c r="E44" i="2"/>
  <c r="E43" i="2"/>
  <c r="F43" i="2" s="1"/>
  <c r="F42" i="2"/>
  <c r="E42" i="2"/>
  <c r="E41" i="2"/>
  <c r="F41" i="2" s="1"/>
  <c r="F40" i="2"/>
  <c r="E40" i="2"/>
  <c r="E39" i="2"/>
  <c r="F39" i="2" s="1"/>
  <c r="F38" i="2"/>
  <c r="E38" i="2"/>
  <c r="E37" i="2"/>
  <c r="F37" i="2" s="1"/>
  <c r="F36" i="2"/>
  <c r="E36" i="2"/>
  <c r="E35" i="2"/>
  <c r="F35" i="2" s="1"/>
  <c r="F34" i="2"/>
  <c r="E34" i="2"/>
  <c r="E33" i="2"/>
  <c r="F33" i="2" s="1"/>
  <c r="F32" i="2"/>
  <c r="E32" i="2"/>
  <c r="E31" i="2"/>
  <c r="F31" i="2" s="1"/>
  <c r="F30" i="2"/>
  <c r="E30" i="2"/>
  <c r="E29" i="2"/>
  <c r="F29" i="2" s="1"/>
  <c r="F28" i="2"/>
  <c r="E28" i="2"/>
  <c r="E27" i="2"/>
  <c r="F27" i="2" s="1"/>
  <c r="F26" i="2"/>
  <c r="E26" i="2"/>
  <c r="E25" i="2"/>
  <c r="F25" i="2" s="1"/>
  <c r="F24" i="2"/>
  <c r="E24" i="2"/>
  <c r="E23" i="2"/>
  <c r="F23" i="2" s="1"/>
  <c r="F22" i="2"/>
  <c r="E22" i="2"/>
  <c r="E21" i="2"/>
  <c r="F21" i="2" s="1"/>
  <c r="F20" i="2"/>
  <c r="E20" i="2"/>
  <c r="E19" i="2"/>
  <c r="F19" i="2" s="1"/>
  <c r="F18" i="2"/>
  <c r="E18" i="2"/>
  <c r="E17" i="2"/>
  <c r="F17" i="2" s="1"/>
  <c r="F16" i="2"/>
  <c r="E16" i="2"/>
  <c r="E15" i="2"/>
  <c r="F15" i="2" s="1"/>
  <c r="F14" i="2"/>
  <c r="E14" i="2"/>
  <c r="E13" i="2"/>
  <c r="F13" i="2" s="1"/>
  <c r="F12" i="2"/>
  <c r="E12" i="2"/>
  <c r="E5" i="2"/>
  <c r="G4" i="2" s="1"/>
</calcChain>
</file>

<file path=xl/sharedStrings.xml><?xml version="1.0" encoding="utf-8"?>
<sst xmlns="http://schemas.openxmlformats.org/spreadsheetml/2006/main" count="1413" uniqueCount="349">
  <si>
    <t>PROCESSO</t>
  </si>
  <si>
    <t>PREGÃO</t>
  </si>
  <si>
    <t>VIGÊNCIA</t>
  </si>
  <si>
    <t>CENTRO DE CUSTO</t>
  </si>
  <si>
    <t>DESCRIÇÃO DO CENTRO DE CUSTO</t>
  </si>
  <si>
    <t>ITEM</t>
  </si>
  <si>
    <t>DESCRIÇÃO DO PRODUTO</t>
  </si>
  <si>
    <t>QUANTID. SOLICITADA</t>
  </si>
  <si>
    <t>VALOR UNITÁRIO</t>
  </si>
  <si>
    <t>VALOR TOTAL</t>
  </si>
  <si>
    <t>DATA DO EMPENHO</t>
  </si>
  <si>
    <t>Nº  NOTA DE EMPENHO</t>
  </si>
  <si>
    <t>QUANTID. EMPENHADA</t>
  </si>
  <si>
    <t>VALOR EMPENHADO</t>
  </si>
  <si>
    <t>DATA ENTREGA ALMOXARIFADO</t>
  </si>
  <si>
    <t>Nº NOTA FISCAL/RECIBO</t>
  </si>
  <si>
    <t>STATUS</t>
  </si>
  <si>
    <t>23083.007972/2015-42</t>
  </si>
  <si>
    <t>NO CAMPO "PEDIDOS EM" (D7), INFORMAR QUAIS OS MESES P/ REQUISIÇÃO NO CRONOGRAMA DE COMPRAS DA RURAL. CASO NÃO CONSTE O GRUPO LÁ, SE FOR PERMANENTE, INFORMAR OS MESES P/ PERMANENTE; SE FOR CONSUMO, EXCLUIR A LINHA. APÓS FINALIZAR A PLANILHA, EXCLUIR ESTA LINHA TAMBÉM, POIS É DESNECESSÁRIA NO CONTROLE DE ESTOQUE FINALIZADO.</t>
  </si>
  <si>
    <t>CONTROLE DE ESTOQUE DE ATA DE REGISTRO DE PREÇOS</t>
  </si>
  <si>
    <t>Processo:</t>
  </si>
  <si>
    <t>Pregão:</t>
  </si>
  <si>
    <t>25/2015 - IRP</t>
  </si>
  <si>
    <t>Validade:</t>
  </si>
  <si>
    <t>DIAS P/ VECTO.:</t>
  </si>
  <si>
    <t>Uasg:</t>
  </si>
  <si>
    <t>Data de hoje:</t>
  </si>
  <si>
    <t>Assunto:</t>
  </si>
  <si>
    <t>Aquisição de Material de Expediente</t>
  </si>
  <si>
    <t>(GRUPO 30.16 - Expediente em geral)</t>
  </si>
  <si>
    <t>Nº Item</t>
  </si>
  <si>
    <t>Firma</t>
  </si>
  <si>
    <t>Breve Descrição</t>
  </si>
  <si>
    <t>Quantidade Licitada</t>
  </si>
  <si>
    <t>Quantidade Empenhada</t>
  </si>
  <si>
    <t>Saldo Atual</t>
  </si>
  <si>
    <t>Posterior Conferência</t>
  </si>
  <si>
    <t>Valor</t>
  </si>
  <si>
    <t>CLD</t>
  </si>
  <si>
    <t>ÁLCOOL ETÍLICO LIMPEZA DE AMBIENTES, TIPO ETÍLICO HIDRATADO, CARACTERÍSTICAS ADICIONAIS GEL, CONCENTRAÇÃO 70%</t>
  </si>
  <si>
    <t>ALFINETE MAPA, MATERIAL METAL, TRATAMENTO SUPERFICIAL NIQUELADO, MATERIAL CABEÇA PLÁSTICO, FORMATO CABEÇA REDONDO, COR AZUL, COMPRIMENTO 10 MM, APLICAÇÃO MAPA. CAIXA COM 100 UNIDADES</t>
  </si>
  <si>
    <t>ALFINETE MAPA, MATERIAL METAL, TRATAMENTO SUPERFICIAL NIQUELADO, MATERIAL CABEÇA PLÁSTICO, FORMATO CABEÇA REDONDO, COR PRETA, COMPRIMENTO 10 MM, APLICAÇÃO MAPA. CAIXA COM 100 UNIDADES</t>
  </si>
  <si>
    <t>ALFINETE MAPA, MATERIAL METAL, TRATAMENTO SUPERFICIAL NIQUELADO, MATERIAL CABEÇA PLÁSTICO, FORMATO CABEÇA REDONDO, COR VERMELHA, COMPRIMENTO 10 MM, APLICAÇÃO MAPA. CAIXA COM 100 UNIDADES</t>
  </si>
  <si>
    <t>ALMOFADA CARIMBO, MATERIAL CAIXA PLÁSTICO, MATERIAL ALMOFADA ESPONJA ABSORVENTE REVESTIDA DE TECIDO G/M2, COR AZUL MM, TIPO NÃO ENTINTADA, COMPRIMENTO 12 CM, LARGURA 8 CM</t>
  </si>
  <si>
    <t>APAGADOR QUADRO MAGNÉTICO, MATERIAL CORPO PLÁSTICO, COMPRIMENTO 15 CM, LARGURA6 CM, ALTURA 4 CM, MATERIAL BASE FELTRO, ENCAIXE PINCEL SEM ENCAIXE</t>
  </si>
  <si>
    <t>APONTADOR LÁPIS, MATERIAL METAL, TIPO ESCOLAR, COR PRATEADO, TAMANHO PEQUENO, QUANTIDADE FUROS 1, CARACTERÍSTICAS ADICIONAIS SEM DEPÓSITO</t>
  </si>
  <si>
    <t>BARBANTE ALGODÃO, QUANTIDADE FIOS 8 UN, ACABAMENTO SUPERFICIAL CRÚ. ROLO DE 250G</t>
  </si>
  <si>
    <t>BLOCO FLIP CHART, COR BRANCA, FORMATO 66 X 96 CM, APLICAÇÃO FLIP CHART COM FUROS, CARACTERÍSTICAS ADICIONAIS SEM PAUTA</t>
  </si>
  <si>
    <t>BLOCO PAUTADO, MATERIAL PAPEL APERGAMINHADO, GRAMATURA 56 G/M2, COR BRANCA, COMPRIMENTO 155 MM, LARGURA 205 MM, QUANTIDADE FOLHAS 50 FL</t>
  </si>
  <si>
    <t>BLOCO RECADO, MATERIAL PAPEL, COR AMARELO, LARGURA 38 MM, COMPRIMENTO 50 MM, TIPO REMOVÍVEL, CARACTERÍSTICAS ADICIONAIS AUTO-ADESIVO</t>
  </si>
  <si>
    <t>BLOCO RECADO, MATERIAL PAPEL, COR AMARELO, LARGURA 76 MM, COMPRIMENTO 102 MM, TIPO REMOVÍVEL, CARACTERÍSTICAS ADICIONAIS AUTO-ADESIVO</t>
  </si>
  <si>
    <t>BORRACHA APAGADORA ESCRITA, MATERIAL BORRACHA, COMPRIMENTO 45 MM, LARGURA 23 MM, ALTURA 12 MM, COR BRANCA</t>
  </si>
  <si>
    <t>BORRACHA APAGADORA ESCRITA, MATERIAL PLÁSTICO DE VINIL, COMPRIMENTO 60 MM, LARGURA 20 MM, ALTURA 10 MM, COR VERDE, TIPO MACIA</t>
  </si>
  <si>
    <t>CAIXA ARQUIVO, MATERIAL PLÁSTICO CORRUGADO FLEXÍVEL, DIMENSÕES 135 X 250 X 360MM, COR CINZA</t>
  </si>
  <si>
    <t>CAIXA ARQUIVO, MATERIAL PLÁSTICO, DIMENSÕES 135 X 240 X 360 MM, COR AZUL</t>
  </si>
  <si>
    <t>CANETA ESFEROGRÁFICA, MATERIAL PLÁSTICO, QUANTIDADE CARGAS 1 UN, MATERIAL PONTA AÇO INOXIDÁVEL COM ESFERA DE TUNGSTÊNIO, TIPO ESCRITA FINA, COR TINTA AZUL, CARACTERÍSTICAS ADICIONAIS CORPO SEXTAVADO, TRANSPARENTE E ORIFÍCIO LATERAL.</t>
  </si>
  <si>
    <t>CANETA ESFEROGRÁFICA, MATERIAL PLÁSTICO, QUANTIDADE CARGAS 1 UN, MATERIAL PONTA LATÃO COM ESFERA DE TUNGSTÊNIO, TIPO ESCRITA MÉDIA, COR TINTA AZUL, CARACTERÍSTICAS ADICIONAIS MATERIAL TRANSPARENTE E COM ORIFÍCIO LATERAL</t>
  </si>
  <si>
    <t>CANETA ESFEROGRÁFICA, MATERIAL PLÁSTICO, QUANTIDADE CARGAS 1 UN, MATERIAL PONTA LATÃO COM ESFERA DE TUNGSTÊNIO, TIPO ESCRITA MÉDIA, COR TINTA PRETA, CARACTERÍSTICAS ADICIONAIS MATERIAL TRANSPARENTE E COM ORIFÍCIO LATERAL</t>
  </si>
  <si>
    <t>CANETA ESFEROGRÁFICA, MATERIAL PLÁSTICO, QUANTIDADE CARGAS 1 UN, MATERIAL PONTA LATÃO COM ESFERA DE TUNGSTÊNIO, TIPO ESCRITA MÉDIA, COR TINTA VERMELHA, CARACTERÍSTICAS ADICIONAIS MATERIAL TRANSPARENTE E COM ORIFÍCIO LATERAL</t>
  </si>
  <si>
    <t>CANETA HIDROGRÁFICA, MATERIAL PLÁSTICO, COR CARGA AZUL, APLICAÇÃO RETROPROJETOR</t>
  </si>
  <si>
    <t>CANETA HIDROGRÁFICA, MATERIAL PLÁSTICO, COR CARGA PRETA, APLICAÇÃO RETROPROJETOR</t>
  </si>
  <si>
    <t>CANETA HIDROGRÁFICA, MATERIAL PLÁSTICO, COR CARGA VERDE, APLICAÇÃO RETROPROJETOR</t>
  </si>
  <si>
    <t>CANETA HIDROGRÁFICA, MATERIAL PLÁSTICO, COR CARGA VERMELHA, APLICAÇÃO RETROPROJETOR</t>
  </si>
  <si>
    <t>CANETA MARCA-TEXTO, MATERIAL PLÁSTICO, TIPO PONTA FLUORESCENTE, COR ROSA, TIPONÃO RECARREGÁVEL</t>
  </si>
  <si>
    <t>CANETA MARCA-TEXTO, MATERIAL PLÁSTICO, TIPO PONTA FLUORESCENTE, COR VERDE, TIPO NÃO RECARREGÁVEL</t>
  </si>
  <si>
    <t>CANETA MARCA-TEXTO, MATERIAL PLÁSTICO, TIPO PONTA POROSA, COR FLUORESCENTE AMARELA, TIPO NÃO RECARREGÁVEL, DIMENSÕES 4 MM</t>
  </si>
  <si>
    <t>CANETA MARCA-TEXTO, MATERIAL PLÁSTICO, TIPO PONTA FACETADA, COR FLUORESCENTE AZUL, TIPO NÃO RECARREGÁVEL, CARACTERÍSTICAS ADICIONAIS TRAÇO 1 A 4 MM E BASE D´ÁGUA</t>
  </si>
  <si>
    <t>CAPA ENCADERNAÇÃO, MATERIAL PVC- CLORETO DE POLIVINILA, TIPO A4, COR AZUL, FORMATO 210 X 297 MM, ESPESSURA 3 MM, CARACTERÍSTICAS ADICIONAIS CONTRACAPA</t>
  </si>
  <si>
    <t>CAPA ENCADERNAÇÃO, MATERIAL PVC- CLORETO DE POLIVINILA, TIPO A4, COR PRETA, FORMATO 210 X 297 MM, ESPESSURA 3 MM, CARACTERÍSTICAS ADICIONAIS CONTRACAPA</t>
  </si>
  <si>
    <t>CAPA ENCADERNAÇÃO, MATERIAL PVC- CLORETO DE POLIVINILA, TIPO OFÍCIO 2, COR PRETA, FORMATO 210 X 330 MM, ESPESSURA 3 MM, CARACTERÍSTICAS ADICIONAIS CONTRACAPA</t>
  </si>
  <si>
    <t>CAPA, MATERIAL PLÁSTICO PVC UN, COR INCOLOR UN, LARGURA 210 MM, ALTURA 297, CARACTERÍSTICAS ADICIONAIS A4</t>
  </si>
  <si>
    <t>CAPA, MATERIAL PLÁSTICO PVC UN, COR INCOLOR UN, LARGURA 220 MM, ALTURA 330, CARACTERÍSTICAS ADICIONAIS OFÍCIO II</t>
  </si>
  <si>
    <t>CARTOLINA, MATERIAL CELULOSE VEGETAL, GRAMATURA 180 G/M2, COMPRIMENTO 730 MM, LARGURA 550 MM, COR BRANCA</t>
  </si>
  <si>
    <t>CINTA ELÁSTICA, MATERIAL LÁTEX, FORMA CIRCULAR, TAMANHO 18</t>
  </si>
  <si>
    <t>CLIPE, TAMANHO 2, MATERIAL METAL, FORMATO PARALELO. CAIXA COM 100 UNIDADES</t>
  </si>
  <si>
    <t>CLIPE, TAMANHO 3, MATERIAL METAL, FORMATO PARALELO. CAIXA COM 50 UNIDADES</t>
  </si>
  <si>
    <t>CLIPE, TAMANHO 6/0, MATERIAL METAL, FORMATO PARALELO. CAIXA COM 50 UNIDADES</t>
  </si>
  <si>
    <t>CLIPE, TRATAMENTO SUPERFICIAL NIQUELADO, TAMANHO 1/0, MATERIAL METAL, FORMATO TRANÇADO. CAIXA COM 12 UNIDADES</t>
  </si>
  <si>
    <t>CLIPE, TRATAMENTO SUPERFICIAL NIQUELADO, TAMANHO 2/0, MATERIAL METAL, FORMATO TRANÇADO. CAIXA COM 50 UNIDADES</t>
  </si>
  <si>
    <t>COLA, COMPOSIÇÃO CIANIACRILATO, APLICAÇÃO MATERIAIS POROSOS, CARACTERÍSTICAS ADICIONAIS BICO APLICADOR, TIPO INSTANTÂNEA. TUBO DE 3G</t>
  </si>
  <si>
    <t>COLA, COMPOSIÇÃO POLIVINIL ACETATO- PVA, COR BRANCA, APLICAÇÃO ESCOLAR, CARACTERÍSTICAS ADICIONAIS LAVÁVEL, NÃO TÓXICA, VALIDADE MÍNIMA 18 MESES, TIPOLÍQUIDO. TUDO DE 40G</t>
  </si>
  <si>
    <t>800</t>
  </si>
  <si>
    <t>COLA, COR BRANCA, APLICAÇÃO PAPEL, CARACTERÍSTICAS ADICIONAIS ATÓXICA, TIPO BASTÃO. TUBO DE 20G</t>
  </si>
  <si>
    <t>COLCHETE FIXAÇÃO, MATERIAL AÇO, TRATAMENTO SUPERFICIAL LATONADO, TAMANHO Nº 08. CAIXA COM 72 UNIDADES</t>
  </si>
  <si>
    <t>COLCHETE FIXAÇÃO, MATERIAL METAL, TRATAMENTO SUPERFICIAL LATONADO, TAMANHO Nº 10, APLICAÇÃO PROCESSOS. CAIXA COM 72 UNIDADES</t>
  </si>
  <si>
    <t>COLCHETE FIXAÇÃO, MATERIAL METAL, TRATAMENTO SUPERFICIAL LATONADO, TAMANHO Nº 12, APLICAÇÃO PROCESSOS. CAIXA COM 72 UNIDADES</t>
  </si>
  <si>
    <t>COLCHETE FIXAÇÃO, MATERIAL METAL, TRATAMENTO SUPERFICIAL LATONADO, TAMANHO Nº 15. CAIXA COM 72 UNIDADES</t>
  </si>
  <si>
    <t>COPO DESCARTÁVEL, MATERIAL POLIESTIRENO, CAPACIDADE 300 ML, APLICAÇÃO LÍQUIDOSFRIOS E QUENTES, CARACTERÍSTICAS ADICIONAIS SEM TAMPA/NORMA NBR 14865, COR BRANCO. PACOTE COM 100 UNIDADES</t>
  </si>
  <si>
    <t>COPO DESCARTÁVEL, MATERIAL POLIPROPILENO, CAPACIDADE 50 ML, APLICAÇÃO CAFÉ, CARACTERÍSTICAS ADICIONAIS ATÓXICO, DE ACORDO C/ NORMA ABNT, NBR 14865, COR CREME. PACOTE COM 100 UNIDADES</t>
  </si>
  <si>
    <t>CORRETIVO LÍQUIDO, MATERIAL BASE D´ÁGUA- SECAGEM RÁPIDA, APRESENTAÇÃO FRASCO, APLICAÇÃO PAPEL COMUM ML, VOLUME 18 ML</t>
  </si>
  <si>
    <t>CORRETIVO SECO, MATERIAL BASE D´ÁGUA- SECAGEM RÁPIDA, APRESENTAÇÃO FITA, APLICAÇÃO PAPEL COMUM, COMPRIMENTO 8 M, LARGURA 4,20 MM, CARACTERÍSTICAS ADICIONAIS TAMPA PROTETORA E MECANISMO ANTITRAVAMENTO</t>
  </si>
  <si>
    <t>ENVELOPE, MATERIAL PAPEL KRAFT, GRAMATURA 110 G/M2, TIPO SACO COMUM, COMPRIMENTO 360 MM, COR BRANCA, LARGURA 260 MM</t>
  </si>
  <si>
    <t>ENVELOPE, MATERIAL PAPEL KRAFT, GRAMATURA 110 G/M2, TIPO SACO COMUM, COMPRIMENTO 390 MM, COR PARDA, LARGURA 260 MM</t>
  </si>
  <si>
    <t>ENVELOPE, MATERIAL PAPEL OFF-SET, GRAMATURA 90, TIPO SEM TIMBRE, COMPRIMENTO 280 MM, COR BRANCA, LARGURA 200 MM</t>
  </si>
  <si>
    <t>ENVELOPE, MATERIAL PAPEL KRAFT FL, GRAMATURA 90 G/M2, TIPO SACO COMUM, COMPRIMENTO 280 MM, COR PARDA, IMPRESSÃO BAIXO-RELEVO, LARGURA 200 MM</t>
  </si>
  <si>
    <t>ESPIRAL ENCADERNAÇÃO, MATERIAL PLÁSTICO, DIÂMETRO 12 MM, COMPRIMENTO 320 MM, COR INCOLOR</t>
  </si>
  <si>
    <t>ESPIRAL ENCADERNAÇÃO, MATERIAL PLÁSTICO, DIÂMETRO 15 MM, COMPRIMENTO 320 MM, COR INCOLOR</t>
  </si>
  <si>
    <t>ESPIRAL ENCADERNAÇÃO, MATERIAL PLÁSTICO, DIÂMETRO 20 MM, COMPRIMENTO 320 MM, COR INCOLOR</t>
  </si>
  <si>
    <t>ESPIRAL ENCADERNAÇÃO, MATERIAL PLÁSTICO, DIÂMETRO 25 MM, COMPRIMENTO 330 MM, COR INCOLOR, QUANTIDADE FOLHAS 160</t>
  </si>
  <si>
    <t>ESPIRAL ENCADERNAÇÃO, MATERIAL PLÁSTICO, DIÂMETRO 33 MM, COMPRIMENTO 320 MM, NÚMERO ANÉIS 45, COR PRETA, QUANTIDADE FOLHAS 250</t>
  </si>
  <si>
    <t>ESPIRAL ENCADERNAÇÃO, MATERIAL PLÁSTICO, DIÂMETRO 40 MM, COMPRIMENTO 320 MM, NÚMERO ANÉIS 45, COR PRETA, QUANTIDADE FOLHAS 250</t>
  </si>
  <si>
    <t>ESPIRAL ENCADERNAÇÃO, MATERIAL PLÁSTICO, DIÂMETRO 9 MM, COMPRIMENTO 330 MM, NÚMERO ANÉIS 56, COR INCOLOR</t>
  </si>
  <si>
    <t>ESTILETE DESENHO, MATERIAL CORPO PLÁSTICO RESISTENTE, LARGURA LÂMINA 22 MM, TIPO LÂMINA RETRÁTIL, TIPO FIXAÇÃO LÂMINA ENCAIXE DE PRESSÃO</t>
  </si>
  <si>
    <t>ETIQUETA ADESIVA, MATERIAL PAPEL, COR BRANCA, LARGURA 215,9 MM, APLICAÇÃO IMPRESSORA INKJET LASER, FORMATO CARTA, APRESENTAÇÃO 1 ETIQUETAS POR FOLHA, ALTURA II 279,4 MM. CAIXA COM 100 UNIDADES</t>
  </si>
  <si>
    <t>ETIQUETA ADESIVA, MATERIAL PAPEL, COR BRANCA, LARGURA 74,60 MM, COMPRIMENTO 128 MM, APLICAÇÃO IMPRESSORA MATRICIAL, FORMATO RETANGULAR, CARACTERÍSTICAS ADICIONAIS FOLHA COM 4 ETIQUETAS AUTO-ADESIVA/FORMULÁRIO COM. CIXA COM 2.000 UNIDADES</t>
  </si>
  <si>
    <t>EXTRATOR GRAMPO, MATERIAL AÇO INOXIDÁVEL, TIPO ESPÁTULA, CARACTERÍSTICAS ADICIONAIS DIMENSÕES 150 X 5 MM</t>
  </si>
  <si>
    <t>FITA ADESIVA EMBALAGEM, MATERIAL POLIPROPILENO, COMPRIMENTO 50 M, LARGURA 50 MM, APLICAÇÃO EMPACOTAMENTO EM GERAL, COR MARROM. ROLO DE 50 METROS</t>
  </si>
  <si>
    <t>FITA ADESIVA, MATERIAL CELOFANE TRANSPARENTE, TIPO MONOFACE, LARGURA 19 MM, COMPRIMENTO 30 M, COR INCOLOR, APLICAÇÃO MULTIUSO</t>
  </si>
  <si>
    <t>FITA ADESIVA, MATERIAL CREPE, TIPO MONOFACE, LARGURA 19 MM, COMPRIMENTO 50 M, COR BEGE, APLICAÇÃO MULTIUSO. ROLO DE 50 METROS</t>
  </si>
  <si>
    <t>FITA ADESIVA, MATERIAL CREPE, TIPO MONOFACE, LARGURA 25 MM, COMPRIMENTO 50 M, COR BEGE, APLICAÇÃO MULTIUSO. ROLO DE 50 METROS</t>
  </si>
  <si>
    <t>FITA ADESIVA, MATERIAL CREPE, TIPO MONOFACE, LARGURA 50 MM, COMPRIMENTO 50 M, COR BEGE, APLICAÇÃO MULTIUSO. ROLO DE 50 METROS</t>
  </si>
  <si>
    <t>FITA ADESIVA, MATERIAL POLIPROPILENO TRANSPARENTE, TIPO MONOFACE, LARGURA 19 MM, COMPRIMENTO 50 M, COR INCOLOR, APLICAÇÃO MULTIUSO. ROLO DE 50 METROS</t>
  </si>
  <si>
    <t>FITA ADESIVA, MATERIAL POLIPROPILENO TRANSPARENTE, TIPO MONOFACE, LARGURA 50 MM, COMPRIMENTO 50 M, COR INCOLOR, APLICAÇÃO MULTIUSO. ROLO DE 50 METROS</t>
  </si>
  <si>
    <t>FLANELA, MATERIAL FLANELA, COMPRIMENTO 60 CM, LARGURA 40 CM, COR AMARELA</t>
  </si>
  <si>
    <t>Formulário continuo med. 280x240mm 80 colunas 3 vias, caixa com 3000 Fl.</t>
  </si>
  <si>
    <t>FORMULÁRIO CONTÍNUO, MATERIAL PAPEL ALCALINO, NÚMERO VIAS 1 VIA SEM CARBONO, GRAMATURA 63 G/M2, NÚMERO COLUNAS 132, COR BRANCA, LARGURA 280 MM, COMPRIMENTO375 MM, CARACTERÍSTICAS ADICIONAIS MICROSSERRILHADO. CAIXA COM 3.000 FOLHAS</t>
  </si>
  <si>
    <t>FORMULÁRIO CONTÍNUO, MATERIAL PAPEL ALCALINO, NÚMERO VIAS 1 VIA SEM CARBONO, GRAMATURA MÍNIMA DE 50 G/M2, NÚMERO COLUNAS 80, COR BRANCA, LARGURA 240 MM, COMPRIMENTO 280 MM, SERRILHA MARGINAL 13 X 13 MM, CARACTERÍSTICAS ADICIONAIS MICROSSERRILHADO, APLICAÇÃO IMPRESSÃO GERAL. CAIXA COM 2.000 FOLHAS</t>
  </si>
  <si>
    <t>FORMULÁRIO CONTÍNUO, MATERIAL PAPEL APERGAMINHADO, NÚMERO VIAS 2 VIAS COM CARBONO, GRAMATURA 56 G/M2, NÚMERO COLUNAS 132, COR BRANCA, LARGURA 280 MM, COMPRIMENTO 375 MM. CAIXA COM 1.500 FOLHAS</t>
  </si>
  <si>
    <t>GARRAFA TÉRMICA, MATERIAL PLÁSTICO, CAPACIDADE 1 L, FORMATO CILÍNDRICO, CARACTERÍSTICAS ADICIONAIS COM TAMPA ROSCÁVEL E AMPOLA EM VIDRO</t>
  </si>
  <si>
    <t>GRAMPEADOR, TRATAMENTO SUPERFICIAL PINTADO, MATERIAL METAL, TIPO MESA, CAPACIDADE 100 FL, APLICAÇÃO PAPEL, TAMANHO GRAMPO 23/10</t>
  </si>
  <si>
    <t>GRAMPEADOR, TRATAMENTO SUPERFICIAL PINTADO, MATERIAL METAL, TIPO MESA, CAPACIDADE 20 FL, APLICAÇÃO PAPEL, TAMANHO GRAMPO 26/6</t>
  </si>
  <si>
    <t>GRAMPEADOR, TRATAMENTO SUPERFICIAL PINTADO, MATERIAL METAL, TIPO MESA, CAPACIDADE 50 FL, TAMANHO GRAMPO 26/6</t>
  </si>
  <si>
    <t>GRAMPO GRAMPEADOR, MATERIAL METAL, TRATAMENTO SUPERFICIAL GALVANIZADO, TAMANHO23/10, USO GRAMPEADOR DE MESA. CAIXA COM 5.000 UNIDADES</t>
  </si>
  <si>
    <t>GRAMPO GRAMPEADOR, MATERIAL METAL, TRATAMENTO SUPERFICIAL GALVANIZADO, TAMANHO26/6. CAIXA COM 5.000 UNIDADES</t>
  </si>
  <si>
    <t>300</t>
  </si>
  <si>
    <t>GRAMPO GRAMPEADOR, MATERIAL METAL, TRATAMENTO SUPERFICIAL NIQUELADO, TAMANHO 23/6. CAIXA COM 5.000 UNIDADES</t>
  </si>
  <si>
    <t>GUARDANAPO DE PAPEL, MATERIAL CELULOSE, LARGURA 32,50 CM, COMPRIMENTO 32,50 CM, COR BRANCA, TIPO FOLHAS DUPLA, CARACTERÍSTICAS ADICIONAIS MACIO. PACOTE COM 50 UNIDADES</t>
  </si>
  <si>
    <t>LÂMINA ESTILETE, MATERIAL AÇO, LARGURA 18 MM, TIPO USO DESCARTÁVEL, APLICAÇÃO ESTILETE RETRÁTIL</t>
  </si>
  <si>
    <t>LÁPIS PRETO, MATERIAL CORPO MADEIRA, DUREZA CARGA HB, FORMATO CORPO SEXTAVADO,CARACTERÍSTICAS ADICIONAIS ENVERNIZADO E APONTADO, MATERIAL CARGA GRAFITE Nº 2</t>
  </si>
  <si>
    <t>LAPISEIRA, MATERIAL PLÁSTICO, DIÂMETRO CARGA 0,7 MM, CARACTERÍSTICAS ADICIONAIS PRENDEDOR E PONTEIRA DE METAL</t>
  </si>
  <si>
    <t>LIVRO ATA, MATERIAL PAPEL OFF-SET, QUANTIDADE FOLHAS 100, GRAMATURA 75 G/M2, COMPRIMENTO 320 MM, LARGURA 220 MM, CARACTERÍSTICAS ADICIONAIS COM ÍNDICE, TIPO CAPA CARTONADO</t>
  </si>
  <si>
    <t>LIVRO ATA, MATERIAL PAPEL OFF-SET, QUANTIDADE FOLHAS 200 FL, GRAMATURA 75 G/ M2, COMPRIMENTO 320 MM, LARGURA 220 MM</t>
  </si>
  <si>
    <t>LIVRO PROTOCOLO, MATERIAL PAPEL OFF-SET, QUANTIDADE FOLHAS 100 FL, COMPRIMENTO230 MM, LARGURA 170 MM, TIPO CAPA DURA, CARACTERÍSTICAS ADICIONAIS COM FOLHAS PAUTADAS E NUMERADAS SEQÜENCIALMENTE, MATERIAL CAPA PAPELÃO, GRAMATURA FOLHAS 54 G/M2</t>
  </si>
  <si>
    <t>LUVA PARA PROCEDIMENTO NÃO CIRÚRGICO, MATERIAL LÁTEX NATURAL ÍNTEGRO E UNIFORME, TAMANHO GRANDE, CARACTERÍSTICAS ADICIONAIS LUBRIFICADA COM PÓ BIOABSORVÍVEL, DESCARTÁVEL, APRESENTAÇÃO ATÓXICA, TIPO AMBIDESTRA, TIPO USO DESCARTÁVEL, MODELO FORMATO ANATÔMICO, FINALIDADE RESISTENTE À TRAÇÃO</t>
  </si>
  <si>
    <t>LUVA PARA PROCEDIMENTO NÃO CIRÚRGICO, MATERIAL LÁTEX NATURAL ÍNTEGRO E UNIFORME, TAMANHO MÉDIO, CARACTERÍSTICAS ADICIONAIS LUBRIFICADA COM PÓ BIOABSORVÍVEL, DESCARTÁVEL, APRESENTAÇÃO ATÓXICA, TIPO AMBIDESTRA, TIPO USO DESCARTÁVEL, MODELO FORMATO ANATÔMICO, FINALIDADE RESISTENTE À TRAÇÃO. CAIXA COM 100 UNIDADES</t>
  </si>
  <si>
    <t>LUVA PARA PROCEDIMENTO NÃO CIRÚRGICO, MATERIAL LÁTEX NATURAL ÍNTEGRO E UNIFORME, TAMANHO PEQUENO, CARACTERÍSTICAS ADICIONAIS LUBRIFICADA COM PÓ BIOABSORVÍVEL, DESCARTÁVEL, APRESENTAÇÃO ATÓXICA, TIPO AMBIDESTRA, TIPO USO DESCARTÁVEL, MODELO FORMATO ANATÔMICO, FINALIDADE RESISTENTE À TRAÇÃO</t>
  </si>
  <si>
    <t>MÁSCARA MULTIUSO, TIPO USO DESCARTÁVEL, FINALIDADE PROTEÇÃO CONTRA PÓ, CARACTERÍSTICAS ADICIONAIS SEMIFACIAL</t>
  </si>
  <si>
    <t>MINA GRAFITE, MATERIAL GRAFITA, DIÂMETRO 0,70 MM, COMPRIMENTO 100 MM, DUREZA HB</t>
  </si>
  <si>
    <t>MOLHA-DEDOS, MATERIAL BASE PLÁSTICO, MATERIAL TAMPA PLÁSTICO, MATERIAL CARGA MASSA ACONDICIONADA E ESPUMA NO FUNDO PARA ADERÊN-, TAMANHO ÚNICO, VALIDADE CARGA 2 ANOS, CARACTERÍSTICAS ADICIONAIS NÃO CONTÉM GLICERINA E NÃO MANCHA</t>
  </si>
  <si>
    <t>PAPEL A3, MATERIAL PAPEL ALCALINO, LARGURA 297 MM, COMPRIMENTO 420 MM, GRAMATURA 75 G/M2. RESMA</t>
  </si>
  <si>
    <t>PAPEL A4, MATERIAL PAPEL ALCALINO, GRAMATURA 75 G/M2, COR BRANCA. RESMA</t>
  </si>
  <si>
    <t>PAPEL A4, MATERIAL PAPEL ALCALINO, GRAMATURA 90 G/M2, COR BRANCA. RESMA</t>
  </si>
  <si>
    <t>PAPEL A4, MATERIAL PAPEL RECICLADO, GRAMATURA 75 G/M2. RESMA. RESMA</t>
  </si>
  <si>
    <t>PAPEL ALMAÇO, MATERIAL CELULOSE VEGETAL, GRAMATURA 75 G/M2, COMPRIMENTO 310 MM, TIPO COM PAUTA E MARGEM. PACOTE COM 5 FOLHAS</t>
  </si>
  <si>
    <t>PAPEL KRAFT, MATERIAL CELULOSE VEGETAL, GRAMATURA 110 G/M2, COMPRIMENTO 96 CM,LARGURA 66 CM, COR NATURAL/PARDO, APLICAÇÃO EMBALAGENS</t>
  </si>
  <si>
    <t>PAPEL OFÍCIO, MATERIAL PAPEL ALCALINO, COMPRIMENTO 330 MM, LARGURA 216 MM, GRAMATURA 75 G/M2, COR BRANCA, TIPO 2. RESMA</t>
  </si>
  <si>
    <t>PASTA ARQUIVO, MATERIAL CARTÃO KRAFT, TIPO SUSPENSA, LARGURA 360 MM, ALTURA 235 MM, COR CASTANHA, CARACTERÍSTICAS ADICIONAIS COM ACETATO, ETIQUETA BRANCA,GRAMPO TRILHO PLÁST I, GRAMATURA 210 G/M2, APLICAÇÃO ARQUIVO DE DOCUMENTO</t>
  </si>
  <si>
    <t>PASTA ARQUIVO, MATERIAL CARTÃO PRENSADO, TIPO AZ, LARGURA 280 MM, ALTURA 350 MM, LOMBADA 80 MM, PRENDEDOR INTERNO MOLA COM ALAVANCA, TAMANHO OFÍCIO, CARACTERÍSTICAS ADICIONAIS 1 REVESTIDA EM PAPEL E VISOR DE PVC CRISTAL(55X115)</t>
  </si>
  <si>
    <t>PASTA ARQUIVO, MATERIAL CARTOLINA PLASTIFICADA, LARGURA 240 MM, ALTURA 345 MM,COR AZUL, CARACTERÍSTICAS ADICIONAIS COM ABA E ELÁSTICO, GRAMATURA 480 G/M2</t>
  </si>
  <si>
    <t>PASTA ARQUIVO, MATERIAL CARTOLINA PLASTIFICADA, TIPO COM GRAMPO, LARGURA 230 MM, ALTURA 335 MM, COR AZUL, PRENDEDOR INTERNO TRILHO, GRAMATURA 480 G/M2</t>
  </si>
  <si>
    <t>PASTA ARQUIVO, MATERIAL PLÁSTICO CORRUGADO FLEXÍVEL, TIPO COM ABAS, LARGURA 250 MM, ALTURA 335 MM, LOMBADA 20 MM, COR AZUL, CARACTERÍSTICAS ADICIONAIS COMELÁSTICO</t>
  </si>
  <si>
    <t>PASTA ARQUIVO, MATERIAL PLÁSTICO CORRUGADO FLEXÍVEL, TIPO COM ABAS, LARGURA 250 MM, ALTURA 335 MM, LOMBADA 55 MM, COR AZUL, CARACTERÍSTICAS ADICIONAIS COMELÁSTICO</t>
  </si>
  <si>
    <t>PASTA ARQUIVO, MATERIAL PLÁSTICO CORRUGADO FLEXÍVEL, TIPO COM ABAS, LARGURA 250 MM, ALTURA 340 MM, LOMBADA 20 MM, COR AMARELA, CARACTERÍSTICAS ADICIONAIS COM ELÁSTICO</t>
  </si>
  <si>
    <t>PASTA ARQUIVO, MATERIAL PLÁSTICO CORRUGADO FLEXÍVEL, TIPO COM ABAS, LARGURA 250 MM, ALTURA 340 MM, LOMBADA 35 MM, COR AMARELA, CARACTERÍSTICAS ADICIONAIS COM ELÁSTICO</t>
  </si>
  <si>
    <t>PASTA ARQUIVO, MATERIAL PLÁSTICO CORRUGADO FLEXÍVEL, TIPO COM ABAS, LARGURA 250 MM, ALTURA 340 MM, LOMBADA 35 MM, COR AZUL, CARACTERÍSTICAS ADICIONAIS COMELÁSTICO</t>
  </si>
  <si>
    <t>PASTA ARQUIVO, MATERIAL PLÁSTICO CORRUGADO FLEXÍVEL, LARGURA 250 MM, ALTURA 345 MM, LOMBADA 60 MM, COR AMARELA, CARACTERÍSTICAS ADICIONAIS COM ABA E ELÁSTICO</t>
  </si>
  <si>
    <t>PERCEVEJO, MATERIAL METAL, TRATAMENTO SUPERFICIAL LATONADO, TAMANHO 10 MM. CAIXA COM 100 UNIDADES</t>
  </si>
  <si>
    <t>PERFURADOR PAPEL, MATERIAL FERRO FUNDIDO, TIPO MESA, CAPACIDADE PERFURAÇÃO 100FL, FUNCIONAMENTO MANUAL, CARACTERÍSTICAS ADICIONAIS FURO REDONDO, MARGEADOR, REGULAGEM DE PROFUNDIDAD E, QUANTIDADE FUROS 2 UN</t>
  </si>
  <si>
    <t>PILHA, TAMANHO PALITO, MODELO AAA, CARACTERÍSTICAS ADICIONAIS NÃO CONTÉM MERCÚRIO E CÁDMIO, SISTEMA ELETROQUÍMICO ALCALINA, TENSÃO NOMINAL 1,5 V</t>
  </si>
  <si>
    <t>PILHA, TAMANHO PEQUENA, MODELO AA, CARACTERÍSTICAS ADICIONAIS CARTELA C/2 UNIDADES/NÃO CONTÉM MERCÚRIO E CÁDMIO, SISTEMA ELETROQUÍMICO ALCALINA, TENSÃO NOMINAL 1,5 V</t>
  </si>
  <si>
    <t>PINCEL ATÔMICO, MATERIAL PLÁSTICO, TIPO PONTA FELTRO, TIPO CARGA DESCARTÁVEL, COR TINTA AZUL</t>
  </si>
  <si>
    <t>PINCEL ATÔMICO, MATERIAL PLÁSTICO, TIPO PONTA FELTRO, TIPO CARGA DESCARTÁVEL, COR TINTA PRETA</t>
  </si>
  <si>
    <t>PINCEL ATÔMICO, MATERIAL PLÁSTICO, TIPO PONTA FELTRO, TIPO CARGA DESCARTÁVEL, COR TINTA VERDE</t>
  </si>
  <si>
    <t>PINCEL ATÔMICO, MATERIAL PLÁSTICO, TIPO PONTA FELTRO, TIPO CARGA DESCARTÁVEL, COR TINTA VERMELHA</t>
  </si>
  <si>
    <t>PINCEL MARCADOR PERMANENTE CD, MATERIAL PLÁSTICO, TIPO PONTA FELTRO, COR TINTAAZUL</t>
  </si>
  <si>
    <t>PINCEL MARCADOR PERMANENTE CD, MATERIAL PLÁSTICO, TIPO PONTA FELTRO, COR TINTAPRETA</t>
  </si>
  <si>
    <t>PINCEL MARCADOR PERMANENTE CD, MATERIAL PLÁSTICO, TIPO PONTA FELTRO, COR TINTAVERMELHA</t>
  </si>
  <si>
    <t>PINCEL QUADRO BRANCO / MAGNÉTICO, MATERIAL PLÁSTICO, MATERIAL PONTA FELTRO, TIPO CARGA DESCARTÁVEL, COR AZUL</t>
  </si>
  <si>
    <t>PINCEL QUADRO BRANCO / MAGNÉTICO, MATERIAL PLÁSTICO, MATERIAL PONTA FELTRO, TIPO CARGA DESCARTÁVEL, COR PRETO</t>
  </si>
  <si>
    <t>PINCEL QUADRO BRANCO / MAGNÉTICO, MATERIAL PLÁSTICO, MATERIAL PONTA FELTRO, TIPO CARGA DESCARTÁVEL, COR VERDE</t>
  </si>
  <si>
    <t>PINCEL QUADRO BRANCO / MAGNÉTICO, MATERIAL PLÁSTICO, MATERIAL PONTA FELTRO, TIPO CARGA DESCARTÁVEL, COR VERMELHO</t>
  </si>
  <si>
    <t>PRANCHETA PORTÁTIL, MATERIAL ACRÍLICO, COMPRIMENTO 233 MM, LARGURA 320 MM, ESPESSURA 3 MM, COR FUMÊ, CARACTERÍSTICAS ADICIONAIS COM PRENDEDOR NIQUELADO</t>
  </si>
  <si>
    <t>RÉGUA COMUM, MATERIAL PLÁSTICO CRISTAL, COMPRIMENTO 30 CM, GRADUAÇÃO CENTÍMETRO, TIPO MATERIAL RÍGIDO</t>
  </si>
  <si>
    <t>RÉGUA COMUM, MATERIAL PLÁSTICO CRISTAL, COMPRIMENTO 50 CM, GRADUAÇÃO CENTÍMETRO, TIPO MATERIAL RÍGIDO</t>
  </si>
  <si>
    <t>SACO DOCUMENTO, MATERIAL PLÁSTICO TRANSPARENTE, CAPACIDADE FOLHAS 40 FL, COMPRIMENTO 330 MM, LARGURA 240 MM, NÚMERO FUROS 4 FUROS</t>
  </si>
  <si>
    <t>TESOURA, MATERIAL AÇO INOXIDÁVEL, MATERIAL CABO PLÁSTICO, COMPRIMENTO 16 CM</t>
  </si>
  <si>
    <t>TESOURA, MATERIAL AÇO INOXIDÁVEL, MATERIAL CABO POLIPROPILENO, COMPRIMENTO 20 CM</t>
  </si>
  <si>
    <t>TINTA PARA CARIMBO, COR AZUL, COMPONENTES ÁGUA, PIGMENTOS, ASPECTO FÍSICO LÍQUIDO, APLICAÇÃO ALMOFADA, CAPACIDADE FRASCO 40 ML</t>
  </si>
  <si>
    <t xml:space="preserve"> </t>
  </si>
  <si>
    <t>SALDO OK</t>
  </si>
  <si>
    <t>CANCELADO</t>
  </si>
  <si>
    <t>SEM ESTOQUE</t>
  </si>
  <si>
    <t>FIRMA C/ PROBLEMA: SICAF, ENTREGA, ETC.</t>
  </si>
  <si>
    <t xml:space="preserve">                                                     </t>
  </si>
  <si>
    <t>* POSTERIOR CONFERÊNCIA: SOLICITAÇÕES ENVIADAS AO DCF PARA EMPENHAR</t>
  </si>
  <si>
    <t>GESTOR: CARLOS EDUARDO VEIGA ALCÂNTARA</t>
  </si>
  <si>
    <t>Nº</t>
  </si>
  <si>
    <t>FIRMAS</t>
  </si>
  <si>
    <t>CNPJ</t>
  </si>
  <si>
    <t>SITUAÇÃO</t>
  </si>
  <si>
    <t>MERCANTIL AQUARELA SUPRIMENTOS PARA ESCRITORIO E INFORM</t>
  </si>
  <si>
    <t>02.380.940/0001-89</t>
  </si>
  <si>
    <t>OK</t>
  </si>
  <si>
    <t>GRIMAR SUPRIMENTOS DE INFORMATICA LTDA - EPP</t>
  </si>
  <si>
    <t>02.692.067/0001-60</t>
  </si>
  <si>
    <t>CINPEL COMERCIO DE PAPEIS E PAPELARIA LTDA - ME</t>
  </si>
  <si>
    <r>
      <t>02.857.215/0001-59</t>
    </r>
    <r>
      <rPr>
        <b/>
        <sz val="8"/>
        <color rgb="FF000000"/>
        <rFont val="Verdana"/>
        <family val="2"/>
      </rPr>
      <t> </t>
    </r>
  </si>
  <si>
    <t>DISTRIBUIDORA JORDAO LTDA - ME</t>
  </si>
  <si>
    <t>03.672.279/0001-48</t>
  </si>
  <si>
    <t>PARCO PAPELARIA LTDA</t>
  </si>
  <si>
    <t>05.214.053/0001-29</t>
  </si>
  <si>
    <t>RC RAMOS COMERCIO LTDA - EPP</t>
  </si>
  <si>
    <t>07.048.323/0001-02</t>
  </si>
  <si>
    <t>DAGEAL - COMERCIO DE MATERIAL DE ESCRITORIO LTDA - ME</t>
  </si>
  <si>
    <t>07.245.458/0001-50</t>
  </si>
  <si>
    <t>EMBALA TUDO DESCARTAVEIS E PRODUTOS DE LIMPEZA LTDA - M</t>
  </si>
  <si>
    <t>08.308.295/0001-70</t>
  </si>
  <si>
    <t>LAUSHER COMERCIO E SERVICOS LTDA - ME</t>
  </si>
  <si>
    <t>08.659.240/0001-04</t>
  </si>
  <si>
    <t>SUPERPEL COMERCIO DE PAPEIS LTDA - EPP</t>
  </si>
  <si>
    <t>08.980.733/0001-41</t>
  </si>
  <si>
    <t>FGTS VENCIDO</t>
  </si>
  <si>
    <t>COMERCIAL 1205 LTDA - ME</t>
  </si>
  <si>
    <t>10.377.790/0001-82</t>
  </si>
  <si>
    <t>COMERCIAL REYS PAPELARIA E INFORMATICA EIRELI - ME</t>
  </si>
  <si>
    <t>15.436.327/0001-88</t>
  </si>
  <si>
    <t>RD SUPRIMENTOS PARA ESCRITORIO LTDA - ME</t>
  </si>
  <si>
    <t>16.677.530/0001-09</t>
  </si>
  <si>
    <t>VIPE COMERCIAL EIRELI - EPP</t>
  </si>
  <si>
    <t>17.526.067/0001-67</t>
  </si>
  <si>
    <t>RECICLAR COMERCIAL LTDA - EPP</t>
  </si>
  <si>
    <t>17.854.608/0001-86</t>
  </si>
  <si>
    <t>NEW W. COMERCIO E REPRESENTACOES LTDA - ME</t>
  </si>
  <si>
    <t>17.895.991/0001-10</t>
  </si>
  <si>
    <t>DUCS EDITORA E SUPRIMENTOS PARA INFORMATICA EIRELI - ME</t>
  </si>
  <si>
    <t>18.304.284/0001-75</t>
  </si>
  <si>
    <t>LICITARE PRODUTOS, MATERIAIS E SERVICOS LTDA - EPP</t>
  </si>
  <si>
    <t>18.641.075/0001-17</t>
  </si>
  <si>
    <t>AM COMERCIO DE MATERIAIS EIRELI - ME</t>
  </si>
  <si>
    <t>19.368.947/0001-88</t>
  </si>
  <si>
    <t>LIMP MED COMERCIO DE MATERIAIS MEDICOS ORTOPEDICOS LTDA</t>
  </si>
  <si>
    <t>19.542.911/0001-79</t>
  </si>
  <si>
    <t>DIAMOND´S COMERCIO E SERVICOS LTDA - ME</t>
  </si>
  <si>
    <t>19.575.614/0001-20</t>
  </si>
  <si>
    <t>BOING COMERCIO ATACADISTA DE MATERIAIS LTDA - ME</t>
  </si>
  <si>
    <t>21.189.579/0001-52</t>
  </si>
  <si>
    <t>LEANCEL COMERCIAL EIRELI - EPP</t>
  </si>
  <si>
    <t>22.045.016/0001-53</t>
  </si>
  <si>
    <t>PAPELARIA PAPEL CARTAZ LTDA - EPP</t>
  </si>
  <si>
    <t>24.005.316/0001-34</t>
  </si>
  <si>
    <t>MENNO - GRAFICA E INFORMATICA LTDA - EPP</t>
  </si>
  <si>
    <t>47.699.350/0001-51</t>
  </si>
  <si>
    <t>ÚLTIMA ATUALIZAÇÃO SALDO FEITA EM:</t>
  </si>
  <si>
    <t>George - 08/03/2016</t>
  </si>
  <si>
    <t>QUANTIDADE EMPENHADA:</t>
  </si>
  <si>
    <t>POSTERIOR CONFERÊNCIA:</t>
  </si>
  <si>
    <t>SICAF CONSULTADOS:</t>
  </si>
  <si>
    <t>Seção de Arquivo e Protocolo Geral</t>
  </si>
  <si>
    <t>Nº ENTRADA NO DMSA</t>
  </si>
  <si>
    <t>Departamento de Contabilidade e Finanças</t>
  </si>
  <si>
    <t>Total Geral</t>
  </si>
  <si>
    <t>CLIQUE EM HABILITAR EDIÇÃO PARA ATIVAR O CONTEÚDO</t>
  </si>
  <si>
    <t>-</t>
  </si>
  <si>
    <t>CAIC</t>
  </si>
  <si>
    <t>CLIQUE NO CENTRO DE CUSTO PARA VERIFICAR O ANDAMENTO DOS PEDIDOS REALIZADOS PELO QUIOSQUE DE COMPRAS EM 2017</t>
  </si>
  <si>
    <t>Pró - Reitoria de Assuntos Estudantis</t>
  </si>
  <si>
    <t>Laboratório Oficial de Diagnóstico Fitossanitário</t>
  </si>
  <si>
    <t>Departamento de Física</t>
  </si>
  <si>
    <t>Campus da UFRRJ em Três Rios</t>
  </si>
  <si>
    <t>Instituto de Ciências Sociais Aplicadas</t>
  </si>
  <si>
    <t xml:space="preserve"> VALOR </t>
  </si>
  <si>
    <t>SEÇÃO DE ARQUIVO E PROTOCOLO GERAL</t>
  </si>
  <si>
    <t>DEPARTAMENTO DE CONTABILIDADE E FINANÇAS</t>
  </si>
  <si>
    <t>PRÓ - REITORIA DE ASSUNTOS ESTUDANTIS</t>
  </si>
  <si>
    <t>LABORATÓRIO OFICIAL DE DIAGNÓSTICO FITOSSANITÁRIO</t>
  </si>
  <si>
    <t>DEPARTAMENTO DE FÍSICA</t>
  </si>
  <si>
    <t>CAMPUS DA UFRRJ EM TRÊS RIOS</t>
  </si>
  <si>
    <t>INSTITUTO DE CIÊNCIAS SOCIAIS E APLICADAS</t>
  </si>
  <si>
    <t>23083.002704/2014-53</t>
  </si>
  <si>
    <t>008/2017</t>
  </si>
  <si>
    <t>Departamento de Material e Serviços Auxuliares/Almoxarifado Central</t>
  </si>
  <si>
    <t>Curso de Especialização "Docência na Educação Infantil"</t>
  </si>
  <si>
    <t>Centro de Arte e Cultura</t>
  </si>
  <si>
    <t>Editora Universidade Rural</t>
  </si>
  <si>
    <t>Instituto de Agronomia</t>
  </si>
  <si>
    <t>Departamento de Ciências Fisiológicas</t>
  </si>
  <si>
    <t>Departamento de Química</t>
  </si>
  <si>
    <t>Licenciatura em Educação do Campo - PROCAMPO</t>
  </si>
  <si>
    <t>Departamento de Reprodução e Avaliação Animal</t>
  </si>
  <si>
    <t>Campus da UFRRJ em Nova Iguaçu</t>
  </si>
  <si>
    <t>CARTOLINA, MATERIAL CELULOSE VEGETAL, GRAMATURA 180, COMPRIMENTO 660, LARGURA 500, COR AMARELA.</t>
  </si>
  <si>
    <t>CARTOLINA, MATERIAL CELULOSE VEGETAL, GRAMATURA 180, COMPRIMENTO 660, LARGURA 500, COR ROSA.</t>
  </si>
  <si>
    <t>CARTOLINA, MATERIAL CELULOSE VEGETAL, GRAMATURA 180, COMPRIMENTO 660, LARGURA 550, COR AZUL.</t>
  </si>
  <si>
    <t>FOLHA DE CARTOLINA LAMINADA DOURADA, GRAMATURA 150G, TAMANHO 49X59CM</t>
  </si>
  <si>
    <t>FOLHA DE CELOFANE, TAMANHO 85X100CM, CORES SORTIDAS.</t>
  </si>
  <si>
    <t>FORMULÁRIO CONTÍNUO, MATERIAL PAPEL ALCALINO, NÚMERO VIAS 3 VIAS COM CARBONO, NÚMERO COLUNAS 80, COR BRANCA, LARGURA 240 MM, COMPRIMENTO 280 MM</t>
  </si>
  <si>
    <t>FORMULÁRIO CONTÍNUO, MATERIAL PAPEL APERGAMINHADO, NÚMERO VIAS CARBONADO 2 VIAS, GRAMATURA 75 G/M2, NÚMERO COLUNAS 80, COR BRANCA, LARGURA 240 MM, COMPRIMENTO 280 MM, SERRILHA MARGINAL 13 X 13 MM</t>
  </si>
  <si>
    <t xml:space="preserve">PAPEL A4 SULFITE, 75 G/M² 210X297MM, COR VERDE. </t>
  </si>
  <si>
    <t xml:space="preserve">PAPEL A4, MATERIAL PAPEL RECICLADO, COMPRIMENTO 297 MM, LARGURA 210 MM, APLICAÇÃO IMPRESSORA LASER E JATO DE TINTA, GRAMATURA 75G/M2. </t>
  </si>
  <si>
    <t>PAPEL A4, MATERIAL PAPEL SULFITE, GRAMATURA 90, COR BRANCA. PACOTE COM 500 FOLHAS</t>
  </si>
  <si>
    <t xml:space="preserve">PAPEL AUTO-ADESIVO, MATERIAL PLÁSTICO, TIPO CONTACT, COR INCOLOR, GRAMATURA 60, LARGURA 460, ACABAMENTO SUPERFICIAL BRILHANTE. </t>
  </si>
  <si>
    <t xml:space="preserve">PAPEL CARTÃO, MATERIAL CELULOSE VEGETAL, GRAMATURA 240, LARGURA 50, COR AZUL, COMPRIMENTO 70, CARACTERÍSTICAS ADICIONAIS FOSCO, ESPESSURA 0,25MM. </t>
  </si>
  <si>
    <t>PAPEL CARTÃO, MATERIAL CELULOSE VEGETAL, GRAMATURA 240, LARGURA 50, COR LARANJA, COMPRIMENTO 70, CARACTERÍSTICAS ADICIONAIS FOSCO, ESPESSURA 0,25MM.</t>
  </si>
  <si>
    <t>PAPEL CARTÃO, MATERIAL CELULOSE VEGETAL, GRAMATURA 240, LARGURA 50, COR VERDE, COMPRIMENTO 70, CARACTERÍSTICAS ADICIONAIS FOSCO, ESPESSURA 0,25MM.</t>
  </si>
  <si>
    <t xml:space="preserve">PAPEL CARTÃO, MATERIAL CELULOSE VEGETAL, GRAMATURA 280, LARGURA 50, COR PRETO, COMPRIMENTO 70, CARACTERÍSTICAS ADICIONAIS FOSCO, ESPESSURA 0,25MM. </t>
  </si>
  <si>
    <t>PAPEL CELOFANE, COMPRIMENTO 89, LARGURA 70, COR AMARELO, APLICAÇÃO MATERIAL DE EXPEDIENTE.</t>
  </si>
  <si>
    <t>PAPEL CELOFANE, COMPRIMENTO 89, LARGURA 70, COR AZUL, APLICAÇÃO MATERIAL DE EXPEDIENTE</t>
  </si>
  <si>
    <t>PAPEL COLOR SET, COR AMARELA, COMPRIMENTO 66, LARGURA 48, GRAMATURA 110.</t>
  </si>
  <si>
    <t xml:space="preserve">PAPEL COLOR SET, COR AZUL, COMPRIMENTO 66, LARGURA 48, GRAMATURA 110. </t>
  </si>
  <si>
    <t>PAPEL COLOR SET, COR LARANJA, COMPRIMENTO 66, LARGURA 48, GRAMATURA 110.</t>
  </si>
  <si>
    <t>PAPEL COLOR SET, COR PRETA, COMPRIMENTO 66, LARGURA 48, GRAMATURA 110. PACOTE COM 10 FOLHAS.</t>
  </si>
  <si>
    <t>PAPEL CELOFANE, COMPRIMENTO 89, LARGURA 70, COR VERDE, APLICAÇÃO MATERIAL DE EXPEDIENTE</t>
  </si>
  <si>
    <t>PAPEL COLOR SET, COR VERDE BANDEIRA, COMPRIMENTO 66, LARGURA 48, GRAMATURA 110.</t>
  </si>
  <si>
    <t>Departamento de Arquitetura e Urbanismo</t>
  </si>
  <si>
    <t>Coordenação de Programa de Pós - Graduação (PPGEDUC)</t>
  </si>
  <si>
    <t>2017NE801028</t>
  </si>
  <si>
    <t>2017NE801030</t>
  </si>
  <si>
    <t>2017NE801031</t>
  </si>
  <si>
    <t>Em andamento</t>
  </si>
  <si>
    <t>DEPARTAMENTO DE MATERIAL E SERVIÇOS AUXILIARES</t>
  </si>
  <si>
    <t>DOCÊNCIA NA EDUCAÇÃO INFANTIL</t>
  </si>
  <si>
    <t>CENTRO DE ARTE E CULTURA</t>
  </si>
  <si>
    <t>EDITORA UNIVERSIDADE RURAL</t>
  </si>
  <si>
    <t>INSTITUTO DE AGRONOMIA</t>
  </si>
  <si>
    <t>DEPARTAMENTO DE CIÊNCIAS FISIOLÓGICAS</t>
  </si>
  <si>
    <t>DEPARTAMENTO DE QUÍMICA</t>
  </si>
  <si>
    <t>LICENCIATURA EM EDUCAÇÃO DO CAMPO - PROCAMPO</t>
  </si>
  <si>
    <t>DEPARTAMENTO DE ARQUITETURA E URBANISMO</t>
  </si>
  <si>
    <t>DEPARTAMENTO DE REPRODUÇÃO E AVALIAÇÃO ANIMAL</t>
  </si>
  <si>
    <t>CAMPUS DA UFRRJ EM NOVA IGUAÇU</t>
  </si>
  <si>
    <t>Coordenadoria de Relações Internacionais e Interinstitucionais</t>
  </si>
  <si>
    <t>CTUR</t>
  </si>
  <si>
    <t>PAPEL CELOFANE, COMPRIMENTO 89, LARGURA 70, COR LARANJA, APLICAÇÃO MATERIAL DE EXPEDIENTE</t>
  </si>
  <si>
    <t>PAPEL CELOFANE, COMPRIMENTO 89, LARGURA 70, COR VERMELHO, APLICAÇÃO MATERIAL DE EXPEDIENTE</t>
  </si>
  <si>
    <t>Instituto de Ciências Humanas e Sociais</t>
  </si>
  <si>
    <t>Instituto de Educação</t>
  </si>
  <si>
    <t>PAPEL A4, MATERIAL PAPEL SULFITE, GRAMATURA 90, COR BRANCA.</t>
  </si>
  <si>
    <t>Instituto de Veterinária</t>
  </si>
  <si>
    <t>PAPEL A4, MATERIAL PAPEL OFFSET, GRAMATURA 120, COR BRANCA.</t>
  </si>
  <si>
    <t>548/2017</t>
  </si>
  <si>
    <t>589/2017</t>
  </si>
  <si>
    <t>600/2017</t>
  </si>
  <si>
    <t>556/2017</t>
  </si>
  <si>
    <t>596/2017</t>
  </si>
  <si>
    <t>2017NE801228</t>
  </si>
  <si>
    <t>2017NE801229</t>
  </si>
  <si>
    <t>2017NE801230</t>
  </si>
  <si>
    <t>2017NE801231</t>
  </si>
  <si>
    <t>2017NE801232</t>
  </si>
  <si>
    <t>2017NE801233</t>
  </si>
  <si>
    <t>2017NE801234</t>
  </si>
  <si>
    <t>2017NE801029</t>
  </si>
  <si>
    <t>Concluído</t>
  </si>
  <si>
    <t>Vencida</t>
  </si>
  <si>
    <t>em andamento</t>
  </si>
  <si>
    <t>COORDENADORIA DE RELAÇÕES INETNACIONAIS E INTERINSTITUCIONAIS</t>
  </si>
  <si>
    <t>INSTITUTO DE CIÊNCIAS HUMANAS E SOCIAIS</t>
  </si>
  <si>
    <t>INSTITUTO DE EDUCAÇÃO</t>
  </si>
  <si>
    <t>INSITUTO DE VETERINÁRIA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</si>
</sst>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color rgb="FFFF0000"/>
      <name val="Times New Roman"/>
      <family val="1"/>
    </font>
    <font>
      <b/>
      <u/>
      <sz val="14"/>
      <color theme="1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Verdana"/>
      <family val="2"/>
    </font>
    <font>
      <b/>
      <i/>
      <sz val="9"/>
      <color theme="1" tint="4.9989318521683403E-2"/>
      <name val="Times New Roman"/>
      <family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indexed="8"/>
      <name val="Calibri Light"/>
      <family val="2"/>
      <scheme val="major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double">
        <color theme="9" tint="-0.499984740745262"/>
      </top>
      <bottom style="double">
        <color theme="9" tint="-0.499984740745262"/>
      </bottom>
      <diagonal/>
    </border>
    <border>
      <left/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 style="dotted">
        <color theme="4" tint="-0.24994659260841701"/>
      </left>
      <right style="dotted">
        <color theme="4" tint="-0.24994659260841701"/>
      </right>
      <top style="dotted">
        <color theme="4" tint="-0.24994659260841701"/>
      </top>
      <bottom style="dotted">
        <color theme="4" tint="-0.24994659260841701"/>
      </bottom>
      <diagonal/>
    </border>
    <border>
      <left style="double">
        <color theme="9" tint="-0.499984740745262"/>
      </left>
      <right/>
      <top style="double">
        <color theme="9" tint="-0.499984740745262"/>
      </top>
      <bottom style="double">
        <color theme="9" tint="-0.499984740745262"/>
      </bottom>
      <diagonal/>
    </border>
    <border>
      <left/>
      <right/>
      <top/>
      <bottom style="double">
        <color theme="9" tint="-0.499984740745262"/>
      </bottom>
      <diagonal/>
    </border>
    <border>
      <left style="double">
        <color theme="9" tint="-0.499984740745262"/>
      </left>
      <right/>
      <top style="double">
        <color theme="9" tint="-0.499984740745262"/>
      </top>
      <bottom/>
      <diagonal/>
    </border>
    <border>
      <left/>
      <right/>
      <top style="double">
        <color theme="9" tint="-0.499984740745262"/>
      </top>
      <bottom/>
      <diagonal/>
    </border>
    <border>
      <left/>
      <right style="thin">
        <color theme="9" tint="-0.499984740745262"/>
      </right>
      <top style="double">
        <color theme="9" tint="-0.499984740745262"/>
      </top>
      <bottom/>
      <diagonal/>
    </border>
    <border>
      <left/>
      <right style="double">
        <color theme="9" tint="-0.499984740745262"/>
      </right>
      <top style="double">
        <color theme="9" tint="-0.499984740745262"/>
      </top>
      <bottom/>
      <diagonal/>
    </border>
    <border>
      <left style="double">
        <color theme="9" tint="-0.499984740745262"/>
      </left>
      <right/>
      <top/>
      <bottom/>
      <diagonal/>
    </border>
    <border>
      <left style="double">
        <color theme="9" tint="-0.499984740745262"/>
      </left>
      <right style="double">
        <color theme="9" tint="-0.499984740745262"/>
      </right>
      <top style="double">
        <color theme="9" tint="-0.499984740745262"/>
      </top>
      <bottom/>
      <diagonal/>
    </border>
    <border>
      <left style="double">
        <color theme="9" tint="-0.499984740745262"/>
      </left>
      <right style="double">
        <color theme="9" tint="-0.499984740745262"/>
      </right>
      <top/>
      <bottom/>
      <diagonal/>
    </border>
    <border>
      <left/>
      <right style="thin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 style="double">
        <color theme="9" tint="-0.499984740745262"/>
      </left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3">
    <xf numFmtId="0" fontId="0" fillId="0" borderId="0" xfId="0"/>
    <xf numFmtId="0" fontId="3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Border="1"/>
    <xf numFmtId="0" fontId="6" fillId="0" borderId="0" xfId="0" applyFont="1"/>
    <xf numFmtId="0" fontId="5" fillId="0" borderId="0" xfId="0" applyFont="1" applyAlignment="1">
      <alignment horizontal="center" vertical="top"/>
    </xf>
    <xf numFmtId="14" fontId="7" fillId="0" borderId="6" xfId="0" applyNumberFormat="1" applyFont="1" applyBorder="1" applyAlignment="1">
      <alignment horizontal="left"/>
    </xf>
    <xf numFmtId="14" fontId="6" fillId="0" borderId="0" xfId="0" applyNumberFormat="1" applyFont="1" applyBorder="1"/>
    <xf numFmtId="0" fontId="4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left"/>
    </xf>
    <xf numFmtId="14" fontId="5" fillId="0" borderId="0" xfId="0" applyNumberFormat="1" applyFont="1"/>
    <xf numFmtId="0" fontId="5" fillId="0" borderId="0" xfId="0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9" fillId="0" borderId="0" xfId="0" applyFont="1"/>
    <xf numFmtId="0" fontId="3" fillId="0" borderId="0" xfId="0" applyFont="1" applyAlignment="1">
      <alignment horizontal="center" vertical="top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2" fillId="0" borderId="0" xfId="0" applyFont="1"/>
    <xf numFmtId="0" fontId="13" fillId="3" borderId="16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wrapText="1"/>
    </xf>
    <xf numFmtId="0" fontId="14" fillId="3" borderId="16" xfId="0" applyFont="1" applyFill="1" applyBorder="1" applyAlignment="1">
      <alignment horizontal="center" vertical="center" wrapText="1"/>
    </xf>
    <xf numFmtId="49" fontId="15" fillId="3" borderId="16" xfId="0" applyNumberFormat="1" applyFont="1" applyFill="1" applyBorder="1" applyAlignment="1">
      <alignment horizontal="center" vertical="center"/>
    </xf>
    <xf numFmtId="44" fontId="14" fillId="3" borderId="16" xfId="1" applyFont="1" applyFill="1" applyBorder="1" applyAlignment="1">
      <alignment horizontal="center" vertical="center"/>
    </xf>
    <xf numFmtId="0" fontId="14" fillId="3" borderId="0" xfId="0" applyFont="1" applyFill="1"/>
    <xf numFmtId="0" fontId="13" fillId="0" borderId="16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wrapText="1"/>
    </xf>
    <xf numFmtId="0" fontId="14" fillId="0" borderId="16" xfId="0" applyFont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/>
    </xf>
    <xf numFmtId="44" fontId="14" fillId="0" borderId="16" xfId="1" applyFont="1" applyBorder="1" applyAlignment="1">
      <alignment horizontal="center" vertical="center"/>
    </xf>
    <xf numFmtId="0" fontId="14" fillId="0" borderId="0" xfId="0" applyFont="1"/>
    <xf numFmtId="0" fontId="13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44" fontId="14" fillId="0" borderId="16" xfId="1" applyFont="1" applyFill="1" applyBorder="1" applyAlignment="1">
      <alignment horizontal="center" vertical="center"/>
    </xf>
    <xf numFmtId="0" fontId="14" fillId="5" borderId="0" xfId="0" applyFont="1" applyFill="1"/>
    <xf numFmtId="0" fontId="13" fillId="6" borderId="16" xfId="0" applyFont="1" applyFill="1" applyBorder="1" applyAlignment="1">
      <alignment horizontal="center" vertical="center" wrapText="1"/>
    </xf>
    <xf numFmtId="0" fontId="14" fillId="6" borderId="16" xfId="0" applyFont="1" applyFill="1" applyBorder="1" applyAlignment="1">
      <alignment horizontal="center" vertical="center"/>
    </xf>
    <xf numFmtId="0" fontId="13" fillId="6" borderId="16" xfId="0" applyFont="1" applyFill="1" applyBorder="1" applyAlignment="1">
      <alignment horizontal="center" wrapText="1"/>
    </xf>
    <xf numFmtId="0" fontId="14" fillId="6" borderId="16" xfId="0" applyFont="1" applyFill="1" applyBorder="1" applyAlignment="1">
      <alignment horizontal="center" vertical="center" wrapText="1"/>
    </xf>
    <xf numFmtId="49" fontId="15" fillId="6" borderId="16" xfId="0" applyNumberFormat="1" applyFont="1" applyFill="1" applyBorder="1" applyAlignment="1">
      <alignment horizontal="center" vertical="center"/>
    </xf>
    <xf numFmtId="44" fontId="14" fillId="6" borderId="16" xfId="1" applyFont="1" applyFill="1" applyBorder="1" applyAlignment="1">
      <alignment horizontal="center" vertical="center"/>
    </xf>
    <xf numFmtId="3" fontId="14" fillId="0" borderId="16" xfId="0" applyNumberFormat="1" applyFont="1" applyBorder="1" applyAlignment="1">
      <alignment horizontal="center" vertical="center" wrapText="1"/>
    </xf>
    <xf numFmtId="3" fontId="14" fillId="0" borderId="16" xfId="0" applyNumberFormat="1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 wrapText="1"/>
    </xf>
    <xf numFmtId="0" fontId="14" fillId="7" borderId="16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wrapText="1"/>
    </xf>
    <xf numFmtId="0" fontId="14" fillId="7" borderId="16" xfId="0" applyFont="1" applyFill="1" applyBorder="1" applyAlignment="1">
      <alignment horizontal="center" vertical="center" wrapText="1"/>
    </xf>
    <xf numFmtId="0" fontId="15" fillId="7" borderId="16" xfId="0" applyNumberFormat="1" applyFont="1" applyFill="1" applyBorder="1" applyAlignment="1">
      <alignment horizontal="center" vertical="center"/>
    </xf>
    <xf numFmtId="44" fontId="14" fillId="7" borderId="16" xfId="1" applyFont="1" applyFill="1" applyBorder="1" applyAlignment="1">
      <alignment horizontal="center" vertical="center"/>
    </xf>
    <xf numFmtId="3" fontId="14" fillId="6" borderId="16" xfId="0" applyNumberFormat="1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wrapText="1"/>
    </xf>
    <xf numFmtId="0" fontId="14" fillId="5" borderId="16" xfId="0" applyFont="1" applyFill="1" applyBorder="1" applyAlignment="1">
      <alignment horizontal="center" vertical="center" wrapText="1"/>
    </xf>
    <xf numFmtId="49" fontId="15" fillId="5" borderId="16" xfId="0" applyNumberFormat="1" applyFont="1" applyFill="1" applyBorder="1" applyAlignment="1">
      <alignment horizontal="center" vertical="center"/>
    </xf>
    <xf numFmtId="44" fontId="14" fillId="5" borderId="16" xfId="1" applyFont="1" applyFill="1" applyBorder="1" applyAlignment="1">
      <alignment horizontal="center" vertical="center"/>
    </xf>
    <xf numFmtId="3" fontId="14" fillId="6" borderId="16" xfId="0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7" fillId="8" borderId="16" xfId="0" applyFont="1" applyFill="1" applyBorder="1" applyAlignment="1">
      <alignment horizontal="center" vertical="center" wrapText="1"/>
    </xf>
    <xf numFmtId="0" fontId="17" fillId="5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9" fillId="4" borderId="16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6" borderId="16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 vertical="top" wrapText="1"/>
    </xf>
    <xf numFmtId="0" fontId="3" fillId="9" borderId="0" xfId="0" applyFont="1" applyFill="1"/>
    <xf numFmtId="0" fontId="19" fillId="5" borderId="16" xfId="0" applyFont="1" applyFill="1" applyBorder="1" applyAlignment="1">
      <alignment horizontal="center"/>
    </xf>
    <xf numFmtId="0" fontId="19" fillId="5" borderId="16" xfId="0" applyFont="1" applyFill="1" applyBorder="1" applyAlignment="1">
      <alignment horizontal="center" vertical="top"/>
    </xf>
    <xf numFmtId="0" fontId="19" fillId="9" borderId="0" xfId="0" applyFont="1" applyFill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top"/>
    </xf>
    <xf numFmtId="0" fontId="17" fillId="3" borderId="17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14" fillId="6" borderId="0" xfId="0" applyFont="1" applyFill="1"/>
    <xf numFmtId="0" fontId="23" fillId="11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12" borderId="24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9" fillId="10" borderId="26" xfId="0" applyFont="1" applyFill="1" applyBorder="1" applyAlignment="1">
      <alignment horizontal="center" vertical="center" wrapText="1"/>
    </xf>
    <xf numFmtId="0" fontId="30" fillId="0" borderId="26" xfId="0" applyFont="1" applyBorder="1"/>
    <xf numFmtId="0" fontId="31" fillId="0" borderId="26" xfId="0" applyFont="1" applyBorder="1" applyAlignment="1">
      <alignment horizontal="center" vertical="center" wrapText="1"/>
    </xf>
    <xf numFmtId="14" fontId="31" fillId="0" borderId="26" xfId="0" applyNumberFormat="1" applyFont="1" applyBorder="1" applyAlignment="1">
      <alignment horizontal="center" vertical="center" wrapText="1"/>
    </xf>
    <xf numFmtId="14" fontId="31" fillId="0" borderId="26" xfId="1" applyNumberFormat="1" applyFont="1" applyBorder="1" applyAlignment="1">
      <alignment horizontal="center" vertical="center" wrapText="1"/>
    </xf>
    <xf numFmtId="0" fontId="31" fillId="0" borderId="26" xfId="0" applyFont="1" applyBorder="1"/>
    <xf numFmtId="44" fontId="32" fillId="0" borderId="26" xfId="1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/>
    </xf>
    <xf numFmtId="44" fontId="31" fillId="0" borderId="26" xfId="1" applyFont="1" applyBorder="1" applyAlignment="1">
      <alignment horizontal="center" vertical="center"/>
    </xf>
    <xf numFmtId="3" fontId="31" fillId="0" borderId="26" xfId="0" applyNumberFormat="1" applyFont="1" applyBorder="1" applyAlignment="1">
      <alignment horizontal="center" vertical="center"/>
    </xf>
    <xf numFmtId="14" fontId="31" fillId="0" borderId="26" xfId="0" applyNumberFormat="1" applyFont="1" applyBorder="1" applyAlignment="1">
      <alignment horizontal="center" vertical="center"/>
    </xf>
    <xf numFmtId="44" fontId="29" fillId="10" borderId="26" xfId="1" applyFont="1" applyFill="1" applyBorder="1" applyAlignment="1">
      <alignment horizontal="center" vertical="center" wrapText="1"/>
    </xf>
    <xf numFmtId="44" fontId="31" fillId="0" borderId="26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5" fillId="11" borderId="0" xfId="0" applyFont="1" applyFill="1" applyAlignment="1">
      <alignment horizontal="center"/>
    </xf>
    <xf numFmtId="0" fontId="0" fillId="0" borderId="0" xfId="0" applyAlignment="1"/>
    <xf numFmtId="3" fontId="0" fillId="0" borderId="25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44" fontId="0" fillId="0" borderId="34" xfId="0" applyNumberFormat="1" applyBorder="1" applyAlignment="1">
      <alignment horizontal="center" vertical="center" wrapText="1"/>
    </xf>
    <xf numFmtId="44" fontId="0" fillId="0" borderId="35" xfId="0" applyNumberFormat="1" applyBorder="1" applyAlignment="1">
      <alignment horizontal="center" vertical="center" wrapText="1"/>
    </xf>
    <xf numFmtId="0" fontId="24" fillId="12" borderId="27" xfId="0" applyFont="1" applyFill="1" applyBorder="1" applyAlignment="1">
      <alignment horizontal="center" vertical="center" wrapText="1"/>
    </xf>
    <xf numFmtId="0" fontId="24" fillId="12" borderId="36" xfId="0" applyFont="1" applyFill="1" applyBorder="1" applyAlignment="1">
      <alignment horizontal="center" vertical="center" wrapText="1"/>
    </xf>
    <xf numFmtId="44" fontId="0" fillId="12" borderId="37" xfId="0" applyNumberFormat="1" applyFill="1" applyBorder="1" applyAlignment="1">
      <alignment horizontal="center" vertical="center" wrapText="1"/>
    </xf>
    <xf numFmtId="0" fontId="0" fillId="6" borderId="0" xfId="0" applyFill="1" applyAlignment="1">
      <alignment horizontal="left" vertical="center" wrapText="1"/>
    </xf>
    <xf numFmtId="0" fontId="0" fillId="6" borderId="0" xfId="0" applyFill="1"/>
    <xf numFmtId="0" fontId="0" fillId="0" borderId="27" xfId="0" pivotButton="1" applyBorder="1" applyAlignment="1">
      <alignment horizontal="center" vertical="center" wrapText="1"/>
    </xf>
    <xf numFmtId="0" fontId="0" fillId="0" borderId="29" xfId="0" pivotButton="1" applyBorder="1" applyAlignment="1">
      <alignment horizontal="center" vertical="center" wrapText="1"/>
    </xf>
    <xf numFmtId="0" fontId="0" fillId="0" borderId="30" xfId="0" pivotButton="1" applyBorder="1" applyAlignment="1">
      <alignment horizontal="center" vertical="center" wrapText="1"/>
    </xf>
    <xf numFmtId="0" fontId="0" fillId="0" borderId="31" xfId="0" pivotButton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9" fillId="10" borderId="26" xfId="0" applyNumberFormat="1" applyFont="1" applyFill="1" applyBorder="1" applyAlignment="1">
      <alignment horizontal="center" vertical="center" wrapText="1"/>
    </xf>
    <xf numFmtId="0" fontId="31" fillId="0" borderId="26" xfId="0" applyNumberFormat="1" applyFont="1" applyBorder="1" applyAlignment="1">
      <alignment horizontal="center" vertical="center"/>
    </xf>
    <xf numFmtId="0" fontId="31" fillId="0" borderId="26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3" fillId="0" borderId="17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20" fillId="0" borderId="17" xfId="0" applyFont="1" applyFill="1" applyBorder="1" applyAlignment="1">
      <alignment horizontal="center" wrapText="1"/>
    </xf>
    <xf numFmtId="0" fontId="20" fillId="0" borderId="18" xfId="0" applyFont="1" applyFill="1" applyBorder="1" applyAlignment="1">
      <alignment horizontal="center" wrapText="1"/>
    </xf>
    <xf numFmtId="0" fontId="17" fillId="3" borderId="16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3" fillId="6" borderId="17" xfId="0" applyFont="1" applyFill="1" applyBorder="1" applyAlignment="1">
      <alignment horizontal="center" wrapText="1"/>
    </xf>
    <xf numFmtId="0" fontId="13" fillId="6" borderId="18" xfId="0" applyFont="1" applyFill="1" applyBorder="1" applyAlignment="1">
      <alignment horizontal="center" wrapText="1"/>
    </xf>
    <xf numFmtId="0" fontId="13" fillId="6" borderId="19" xfId="0" applyFont="1" applyFill="1" applyBorder="1" applyAlignment="1">
      <alignment horizontal="center" wrapText="1"/>
    </xf>
    <xf numFmtId="0" fontId="20" fillId="6" borderId="17" xfId="0" applyFont="1" applyFill="1" applyBorder="1" applyAlignment="1">
      <alignment horizontal="center" wrapText="1"/>
    </xf>
    <xf numFmtId="0" fontId="20" fillId="6" borderId="18" xfId="0" applyFont="1" applyFill="1" applyBorder="1" applyAlignment="1">
      <alignment horizontal="center" wrapText="1"/>
    </xf>
    <xf numFmtId="0" fontId="20" fillId="5" borderId="17" xfId="0" applyFont="1" applyFill="1" applyBorder="1" applyAlignment="1">
      <alignment horizontal="center" wrapText="1"/>
    </xf>
    <xf numFmtId="0" fontId="20" fillId="5" borderId="18" xfId="0" applyFont="1" applyFill="1" applyBorder="1" applyAlignment="1">
      <alignment horizontal="center" wrapText="1"/>
    </xf>
    <xf numFmtId="0" fontId="20" fillId="5" borderId="19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4" borderId="17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26" fillId="13" borderId="0" xfId="0" applyFont="1" applyFill="1" applyBorder="1" applyAlignment="1">
      <alignment horizontal="center" vertical="center"/>
    </xf>
    <xf numFmtId="0" fontId="27" fillId="13" borderId="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</cellXfs>
  <cellStyles count="2">
    <cellStyle name="Moeda" xfId="1" builtinId="4"/>
    <cellStyle name="Normal" xfId="0" builtinId="0"/>
  </cellStyles>
  <dxfs count="990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font>
        <strike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strike val="0"/>
        <color theme="0"/>
      </font>
      <fill>
        <patternFill>
          <bgColor theme="9" tint="-0.24994659260841701"/>
        </patternFill>
      </fill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</dxfs>
  <tableStyles count="1" defaultTableStyle="TableStyleMedium2" defaultPivotStyle="PivotStyleLight16">
    <tableStyle name="Estilo de Tabela Dinâmica 2" table="0" count="6">
      <tableStyleElement type="wholeTable" dxfId="989"/>
      <tableStyleElement type="headerRow" dxfId="988"/>
      <tableStyleElement type="totalRow" dxfId="987"/>
      <tableStyleElement type="lastColumn" dxfId="986"/>
      <tableStyleElement type="pageFieldLabels" dxfId="985"/>
      <tableStyleElement type="pageFieldValues" dxfId="984"/>
    </tableStyle>
  </tableStyles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pivotCacheDefinition" Target="pivotCache/pivotCacheDefinition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pivotCacheDefinition" Target="pivotCache/pivotCacheDefinition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120.200'!A1"/><Relationship Id="rId13" Type="http://schemas.openxmlformats.org/officeDocument/2006/relationships/hyperlink" Target="#'250.020'!A1"/><Relationship Id="rId18" Type="http://schemas.openxmlformats.org/officeDocument/2006/relationships/hyperlink" Target="#'300.000'!A1"/><Relationship Id="rId3" Type="http://schemas.openxmlformats.org/officeDocument/2006/relationships/hyperlink" Target="#'110.200'!A1"/><Relationship Id="rId21" Type="http://schemas.openxmlformats.org/officeDocument/2006/relationships/hyperlink" Target="#'280.000'!A1"/><Relationship Id="rId7" Type="http://schemas.openxmlformats.org/officeDocument/2006/relationships/hyperlink" Target="#'220.410'!A1"/><Relationship Id="rId12" Type="http://schemas.openxmlformats.org/officeDocument/2006/relationships/hyperlink" Target="#'270.100'!A1"/><Relationship Id="rId17" Type="http://schemas.openxmlformats.org/officeDocument/2006/relationships/hyperlink" Target="#'230.100'!A1"/><Relationship Id="rId2" Type="http://schemas.openxmlformats.org/officeDocument/2006/relationships/hyperlink" Target="#'170.000'!A1"/><Relationship Id="rId16" Type="http://schemas.openxmlformats.org/officeDocument/2006/relationships/hyperlink" Target="#'230.300'!A1"/><Relationship Id="rId20" Type="http://schemas.openxmlformats.org/officeDocument/2006/relationships/hyperlink" Target="#'100.600'!A1"/><Relationship Id="rId1" Type="http://schemas.openxmlformats.org/officeDocument/2006/relationships/hyperlink" Target="#'160.010'!A1"/><Relationship Id="rId6" Type="http://schemas.openxmlformats.org/officeDocument/2006/relationships/hyperlink" Target="#'150.300'!A1"/><Relationship Id="rId11" Type="http://schemas.openxmlformats.org/officeDocument/2006/relationships/hyperlink" Target="#'140.530'!A1"/><Relationship Id="rId24" Type="http://schemas.openxmlformats.org/officeDocument/2006/relationships/hyperlink" Target="#'250.000'!A1"/><Relationship Id="rId5" Type="http://schemas.openxmlformats.org/officeDocument/2006/relationships/hyperlink" Target="#'120.100'!A1"/><Relationship Id="rId15" Type="http://schemas.openxmlformats.org/officeDocument/2006/relationships/hyperlink" Target="#'600.000'!A1"/><Relationship Id="rId23" Type="http://schemas.openxmlformats.org/officeDocument/2006/relationships/hyperlink" Target="#'240.000'!A1"/><Relationship Id="rId10" Type="http://schemas.openxmlformats.org/officeDocument/2006/relationships/hyperlink" Target="#'210.000'!A1"/><Relationship Id="rId19" Type="http://schemas.openxmlformats.org/officeDocument/2006/relationships/hyperlink" Target="#'290.300'!A1"/><Relationship Id="rId4" Type="http://schemas.openxmlformats.org/officeDocument/2006/relationships/hyperlink" Target="#'130.000'!A1"/><Relationship Id="rId9" Type="http://schemas.openxmlformats.org/officeDocument/2006/relationships/hyperlink" Target="#'220.300'!A1"/><Relationship Id="rId14" Type="http://schemas.openxmlformats.org/officeDocument/2006/relationships/hyperlink" Target="#'400.000'!A1"/><Relationship Id="rId22" Type="http://schemas.openxmlformats.org/officeDocument/2006/relationships/hyperlink" Target="#'180.000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2</xdr:row>
      <xdr:rowOff>504824</xdr:rowOff>
    </xdr:from>
    <xdr:to>
      <xdr:col>3</xdr:col>
      <xdr:colOff>38100</xdr:colOff>
      <xdr:row>3</xdr:row>
      <xdr:rowOff>485775</xdr:rowOff>
    </xdr:to>
    <xdr:sp macro="" textlink="">
      <xdr:nvSpPr>
        <xdr:cNvPr id="2" name="Fluxograma: Processo alternativo 1">
          <a:hlinkClick xmlns:r="http://schemas.openxmlformats.org/officeDocument/2006/relationships" r:id="rId1"/>
        </xdr:cNvPr>
        <xdr:cNvSpPr/>
      </xdr:nvSpPr>
      <xdr:spPr>
        <a:xfrm>
          <a:off x="2667000" y="1857374"/>
          <a:ext cx="1285875" cy="50482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160.010</a:t>
          </a:r>
        </a:p>
      </xdr:txBody>
    </xdr:sp>
    <xdr:clientData/>
  </xdr:twoCellAnchor>
  <xdr:twoCellAnchor>
    <xdr:from>
      <xdr:col>3</xdr:col>
      <xdr:colOff>85725</xdr:colOff>
      <xdr:row>2</xdr:row>
      <xdr:rowOff>504825</xdr:rowOff>
    </xdr:from>
    <xdr:to>
      <xdr:col>4</xdr:col>
      <xdr:colOff>66675</xdr:colOff>
      <xdr:row>3</xdr:row>
      <xdr:rowOff>485776</xdr:rowOff>
    </xdr:to>
    <xdr:sp macro="" textlink="">
      <xdr:nvSpPr>
        <xdr:cNvPr id="8" name="Fluxograma: Processo alternativo 7">
          <a:hlinkClick xmlns:r="http://schemas.openxmlformats.org/officeDocument/2006/relationships" r:id="rId2"/>
        </xdr:cNvPr>
        <xdr:cNvSpPr/>
      </xdr:nvSpPr>
      <xdr:spPr>
        <a:xfrm>
          <a:off x="4000500" y="1857375"/>
          <a:ext cx="1285875" cy="50482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170.000</a:t>
          </a:r>
        </a:p>
      </xdr:txBody>
    </xdr:sp>
    <xdr:clientData/>
  </xdr:twoCellAnchor>
  <xdr:twoCellAnchor>
    <xdr:from>
      <xdr:col>1</xdr:col>
      <xdr:colOff>9525</xdr:colOff>
      <xdr:row>1</xdr:row>
      <xdr:rowOff>657225</xdr:rowOff>
    </xdr:from>
    <xdr:to>
      <xdr:col>1</xdr:col>
      <xdr:colOff>1295400</xdr:colOff>
      <xdr:row>2</xdr:row>
      <xdr:rowOff>476251</xdr:rowOff>
    </xdr:to>
    <xdr:sp macro="" textlink="">
      <xdr:nvSpPr>
        <xdr:cNvPr id="10" name="Fluxograma: Processo alternativo 9">
          <a:hlinkClick xmlns:r="http://schemas.openxmlformats.org/officeDocument/2006/relationships" r:id="rId3"/>
        </xdr:cNvPr>
        <xdr:cNvSpPr/>
      </xdr:nvSpPr>
      <xdr:spPr>
        <a:xfrm>
          <a:off x="1314450" y="1323975"/>
          <a:ext cx="1285875" cy="50482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110.200</a:t>
          </a:r>
        </a:p>
      </xdr:txBody>
    </xdr:sp>
    <xdr:clientData/>
  </xdr:twoCellAnchor>
  <xdr:twoCellAnchor>
    <xdr:from>
      <xdr:col>4</xdr:col>
      <xdr:colOff>104775</xdr:colOff>
      <xdr:row>1</xdr:row>
      <xdr:rowOff>647700</xdr:rowOff>
    </xdr:from>
    <xdr:to>
      <xdr:col>5</xdr:col>
      <xdr:colOff>85725</xdr:colOff>
      <xdr:row>2</xdr:row>
      <xdr:rowOff>466726</xdr:rowOff>
    </xdr:to>
    <xdr:sp macro="" textlink="">
      <xdr:nvSpPr>
        <xdr:cNvPr id="11" name="Fluxograma: Processo alternativo 10">
          <a:hlinkClick xmlns:r="http://schemas.openxmlformats.org/officeDocument/2006/relationships" r:id="rId4"/>
        </xdr:cNvPr>
        <xdr:cNvSpPr/>
      </xdr:nvSpPr>
      <xdr:spPr>
        <a:xfrm>
          <a:off x="5324475" y="1314450"/>
          <a:ext cx="1285875" cy="50482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130.000</a:t>
          </a:r>
        </a:p>
      </xdr:txBody>
    </xdr:sp>
    <xdr:clientData/>
  </xdr:twoCellAnchor>
  <xdr:twoCellAnchor>
    <xdr:from>
      <xdr:col>2</xdr:col>
      <xdr:colOff>57150</xdr:colOff>
      <xdr:row>1</xdr:row>
      <xdr:rowOff>647700</xdr:rowOff>
    </xdr:from>
    <xdr:to>
      <xdr:col>3</xdr:col>
      <xdr:colOff>38100</xdr:colOff>
      <xdr:row>2</xdr:row>
      <xdr:rowOff>466726</xdr:rowOff>
    </xdr:to>
    <xdr:sp macro="" textlink="">
      <xdr:nvSpPr>
        <xdr:cNvPr id="13" name="Fluxograma: Processo alternativo 12">
          <a:hlinkClick xmlns:r="http://schemas.openxmlformats.org/officeDocument/2006/relationships" r:id="rId5"/>
        </xdr:cNvPr>
        <xdr:cNvSpPr/>
      </xdr:nvSpPr>
      <xdr:spPr>
        <a:xfrm>
          <a:off x="2667000" y="1314450"/>
          <a:ext cx="1285875" cy="50482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120.100</a:t>
          </a:r>
        </a:p>
      </xdr:txBody>
    </xdr:sp>
    <xdr:clientData/>
  </xdr:twoCellAnchor>
  <xdr:twoCellAnchor>
    <xdr:from>
      <xdr:col>1</xdr:col>
      <xdr:colOff>38100</xdr:colOff>
      <xdr:row>3</xdr:row>
      <xdr:rowOff>0</xdr:rowOff>
    </xdr:from>
    <xdr:to>
      <xdr:col>2</xdr:col>
      <xdr:colOff>19050</xdr:colOff>
      <xdr:row>3</xdr:row>
      <xdr:rowOff>504826</xdr:rowOff>
    </xdr:to>
    <xdr:sp macro="" textlink="">
      <xdr:nvSpPr>
        <xdr:cNvPr id="14" name="Fluxograma: Processo alternativo 13">
          <a:hlinkClick xmlns:r="http://schemas.openxmlformats.org/officeDocument/2006/relationships" r:id="rId6"/>
        </xdr:cNvPr>
        <xdr:cNvSpPr/>
      </xdr:nvSpPr>
      <xdr:spPr>
        <a:xfrm>
          <a:off x="1343025" y="1876425"/>
          <a:ext cx="1285875" cy="50482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150.300</a:t>
          </a:r>
        </a:p>
      </xdr:txBody>
    </xdr:sp>
    <xdr:clientData/>
  </xdr:twoCellAnchor>
  <xdr:twoCellAnchor>
    <xdr:from>
      <xdr:col>2</xdr:col>
      <xdr:colOff>66675</xdr:colOff>
      <xdr:row>3</xdr:row>
      <xdr:rowOff>533400</xdr:rowOff>
    </xdr:from>
    <xdr:to>
      <xdr:col>3</xdr:col>
      <xdr:colOff>47625</xdr:colOff>
      <xdr:row>4</xdr:row>
      <xdr:rowOff>514351</xdr:rowOff>
    </xdr:to>
    <xdr:sp macro="" textlink="">
      <xdr:nvSpPr>
        <xdr:cNvPr id="30" name="Fluxograma: Processo alternativo 29">
          <a:hlinkClick xmlns:r="http://schemas.openxmlformats.org/officeDocument/2006/relationships" r:id="rId7"/>
        </xdr:cNvPr>
        <xdr:cNvSpPr/>
      </xdr:nvSpPr>
      <xdr:spPr>
        <a:xfrm>
          <a:off x="2676525" y="2409825"/>
          <a:ext cx="1285875" cy="5238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220.410</a:t>
          </a:r>
        </a:p>
      </xdr:txBody>
    </xdr:sp>
    <xdr:clientData/>
  </xdr:twoCellAnchor>
  <xdr:twoCellAnchor>
    <xdr:from>
      <xdr:col>3</xdr:col>
      <xdr:colOff>85725</xdr:colOff>
      <xdr:row>1</xdr:row>
      <xdr:rowOff>638175</xdr:rowOff>
    </xdr:from>
    <xdr:to>
      <xdr:col>4</xdr:col>
      <xdr:colOff>66675</xdr:colOff>
      <xdr:row>2</xdr:row>
      <xdr:rowOff>457201</xdr:rowOff>
    </xdr:to>
    <xdr:sp macro="" textlink="">
      <xdr:nvSpPr>
        <xdr:cNvPr id="33" name="Fluxograma: Processo alternativo 32">
          <a:hlinkClick xmlns:r="http://schemas.openxmlformats.org/officeDocument/2006/relationships" r:id="rId8"/>
        </xdr:cNvPr>
        <xdr:cNvSpPr/>
      </xdr:nvSpPr>
      <xdr:spPr>
        <a:xfrm>
          <a:off x="4000500" y="1304925"/>
          <a:ext cx="1285875" cy="50482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120.200</a:t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2</xdr:col>
      <xdr:colOff>9525</xdr:colOff>
      <xdr:row>5</xdr:row>
      <xdr:rowOff>1</xdr:rowOff>
    </xdr:to>
    <xdr:sp macro="" textlink="">
      <xdr:nvSpPr>
        <xdr:cNvPr id="34" name="Fluxograma: Processo alternativo 33">
          <a:hlinkClick xmlns:r="http://schemas.openxmlformats.org/officeDocument/2006/relationships" r:id="rId9"/>
        </xdr:cNvPr>
        <xdr:cNvSpPr/>
      </xdr:nvSpPr>
      <xdr:spPr>
        <a:xfrm>
          <a:off x="1333500" y="2438400"/>
          <a:ext cx="1285875" cy="50482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220.300</a:t>
          </a:r>
        </a:p>
      </xdr:txBody>
    </xdr:sp>
    <xdr:clientData/>
  </xdr:twoCellAnchor>
  <xdr:twoCellAnchor>
    <xdr:from>
      <xdr:col>0</xdr:col>
      <xdr:colOff>0</xdr:colOff>
      <xdr:row>3</xdr:row>
      <xdr:rowOff>523875</xdr:rowOff>
    </xdr:from>
    <xdr:to>
      <xdr:col>0</xdr:col>
      <xdr:colOff>1285875</xdr:colOff>
      <xdr:row>4</xdr:row>
      <xdr:rowOff>485776</xdr:rowOff>
    </xdr:to>
    <xdr:sp macro="" textlink="">
      <xdr:nvSpPr>
        <xdr:cNvPr id="35" name="Fluxograma: Processo alternativo 34">
          <a:hlinkClick xmlns:r="http://schemas.openxmlformats.org/officeDocument/2006/relationships" r:id="rId10"/>
        </xdr:cNvPr>
        <xdr:cNvSpPr/>
      </xdr:nvSpPr>
      <xdr:spPr>
        <a:xfrm>
          <a:off x="0" y="2400300"/>
          <a:ext cx="1285875" cy="50482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210.000</a:t>
          </a:r>
        </a:p>
      </xdr:txBody>
    </xdr:sp>
    <xdr:clientData/>
  </xdr:twoCellAnchor>
  <xdr:twoCellAnchor>
    <xdr:from>
      <xdr:col>0</xdr:col>
      <xdr:colOff>0</xdr:colOff>
      <xdr:row>2</xdr:row>
      <xdr:rowOff>514350</xdr:rowOff>
    </xdr:from>
    <xdr:to>
      <xdr:col>0</xdr:col>
      <xdr:colOff>1285875</xdr:colOff>
      <xdr:row>3</xdr:row>
      <xdr:rowOff>495301</xdr:rowOff>
    </xdr:to>
    <xdr:sp macro="" textlink="">
      <xdr:nvSpPr>
        <xdr:cNvPr id="37" name="Fluxograma: Processo alternativo 36">
          <a:hlinkClick xmlns:r="http://schemas.openxmlformats.org/officeDocument/2006/relationships" r:id="rId11"/>
        </xdr:cNvPr>
        <xdr:cNvSpPr/>
      </xdr:nvSpPr>
      <xdr:spPr>
        <a:xfrm>
          <a:off x="0" y="1866900"/>
          <a:ext cx="1285875" cy="50482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140.530</a:t>
          </a:r>
        </a:p>
      </xdr:txBody>
    </xdr:sp>
    <xdr:clientData/>
  </xdr:twoCellAnchor>
  <xdr:twoCellAnchor>
    <xdr:from>
      <xdr:col>3</xdr:col>
      <xdr:colOff>57150</xdr:colOff>
      <xdr:row>5</xdr:row>
      <xdr:rowOff>28575</xdr:rowOff>
    </xdr:from>
    <xdr:to>
      <xdr:col>4</xdr:col>
      <xdr:colOff>38100</xdr:colOff>
      <xdr:row>6</xdr:row>
      <xdr:rowOff>47626</xdr:rowOff>
    </xdr:to>
    <xdr:sp macro="" textlink="">
      <xdr:nvSpPr>
        <xdr:cNvPr id="39" name="Fluxograma: Processo alternativo 38">
          <a:hlinkClick xmlns:r="http://schemas.openxmlformats.org/officeDocument/2006/relationships" r:id="rId12"/>
        </xdr:cNvPr>
        <xdr:cNvSpPr/>
      </xdr:nvSpPr>
      <xdr:spPr>
        <a:xfrm>
          <a:off x="3971925" y="2971800"/>
          <a:ext cx="1285875" cy="50482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270.100</a:t>
          </a:r>
        </a:p>
      </xdr:txBody>
    </xdr:sp>
    <xdr:clientData/>
  </xdr:twoCellAnchor>
  <xdr:twoCellAnchor>
    <xdr:from>
      <xdr:col>2</xdr:col>
      <xdr:colOff>57150</xdr:colOff>
      <xdr:row>5</xdr:row>
      <xdr:rowOff>28575</xdr:rowOff>
    </xdr:from>
    <xdr:to>
      <xdr:col>3</xdr:col>
      <xdr:colOff>38100</xdr:colOff>
      <xdr:row>6</xdr:row>
      <xdr:rowOff>47626</xdr:rowOff>
    </xdr:to>
    <xdr:sp macro="" textlink="">
      <xdr:nvSpPr>
        <xdr:cNvPr id="44" name="Fluxograma: Processo alternativo 43">
          <a:hlinkClick xmlns:r="http://schemas.openxmlformats.org/officeDocument/2006/relationships" r:id="rId13"/>
        </xdr:cNvPr>
        <xdr:cNvSpPr/>
      </xdr:nvSpPr>
      <xdr:spPr>
        <a:xfrm>
          <a:off x="2667000" y="2971800"/>
          <a:ext cx="1285875" cy="50482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250.020</a:t>
          </a:r>
        </a:p>
      </xdr:txBody>
    </xdr:sp>
    <xdr:clientData/>
  </xdr:twoCellAnchor>
  <xdr:twoCellAnchor>
    <xdr:from>
      <xdr:col>2</xdr:col>
      <xdr:colOff>47625</xdr:colOff>
      <xdr:row>6</xdr:row>
      <xdr:rowOff>85725</xdr:rowOff>
    </xdr:from>
    <xdr:to>
      <xdr:col>3</xdr:col>
      <xdr:colOff>28575</xdr:colOff>
      <xdr:row>7</xdr:row>
      <xdr:rowOff>28575</xdr:rowOff>
    </xdr:to>
    <xdr:sp macro="" textlink="">
      <xdr:nvSpPr>
        <xdr:cNvPr id="56" name="Fluxograma: Processo alternativo 55">
          <a:hlinkClick xmlns:r="http://schemas.openxmlformats.org/officeDocument/2006/relationships" r:id="rId14"/>
        </xdr:cNvPr>
        <xdr:cNvSpPr/>
      </xdr:nvSpPr>
      <xdr:spPr>
        <a:xfrm>
          <a:off x="2657475" y="3514725"/>
          <a:ext cx="1285875" cy="46672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400.000</a:t>
          </a:r>
        </a:p>
      </xdr:txBody>
    </xdr:sp>
    <xdr:clientData/>
  </xdr:twoCellAnchor>
  <xdr:twoCellAnchor>
    <xdr:from>
      <xdr:col>3</xdr:col>
      <xdr:colOff>66675</xdr:colOff>
      <xdr:row>6</xdr:row>
      <xdr:rowOff>85725</xdr:rowOff>
    </xdr:from>
    <xdr:to>
      <xdr:col>4</xdr:col>
      <xdr:colOff>47625</xdr:colOff>
      <xdr:row>7</xdr:row>
      <xdr:rowOff>28575</xdr:rowOff>
    </xdr:to>
    <xdr:sp macro="" textlink="">
      <xdr:nvSpPr>
        <xdr:cNvPr id="57" name="Fluxograma: Processo alternativo 56">
          <a:hlinkClick xmlns:r="http://schemas.openxmlformats.org/officeDocument/2006/relationships" r:id="rId15"/>
        </xdr:cNvPr>
        <xdr:cNvSpPr/>
      </xdr:nvSpPr>
      <xdr:spPr>
        <a:xfrm>
          <a:off x="3981450" y="3514725"/>
          <a:ext cx="1285875" cy="46672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600.000</a:t>
          </a:r>
        </a:p>
      </xdr:txBody>
    </xdr:sp>
    <xdr:clientData/>
  </xdr:twoCellAnchor>
  <xdr:twoCellAnchor>
    <xdr:from>
      <xdr:col>4</xdr:col>
      <xdr:colOff>114300</xdr:colOff>
      <xdr:row>3</xdr:row>
      <xdr:rowOff>523875</xdr:rowOff>
    </xdr:from>
    <xdr:to>
      <xdr:col>5</xdr:col>
      <xdr:colOff>95250</xdr:colOff>
      <xdr:row>4</xdr:row>
      <xdr:rowOff>485776</xdr:rowOff>
    </xdr:to>
    <xdr:sp macro="" textlink="">
      <xdr:nvSpPr>
        <xdr:cNvPr id="58" name="Fluxograma: Processo alternativo 57">
          <a:hlinkClick xmlns:r="http://schemas.openxmlformats.org/officeDocument/2006/relationships" r:id="rId16"/>
        </xdr:cNvPr>
        <xdr:cNvSpPr/>
      </xdr:nvSpPr>
      <xdr:spPr>
        <a:xfrm>
          <a:off x="5334000" y="2400300"/>
          <a:ext cx="1285875" cy="50482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230.300</a:t>
          </a:r>
        </a:p>
      </xdr:txBody>
    </xdr:sp>
    <xdr:clientData/>
  </xdr:twoCellAnchor>
  <xdr:twoCellAnchor>
    <xdr:from>
      <xdr:col>3</xdr:col>
      <xdr:colOff>85725</xdr:colOff>
      <xdr:row>3</xdr:row>
      <xdr:rowOff>533400</xdr:rowOff>
    </xdr:from>
    <xdr:to>
      <xdr:col>4</xdr:col>
      <xdr:colOff>66675</xdr:colOff>
      <xdr:row>4</xdr:row>
      <xdr:rowOff>495301</xdr:rowOff>
    </xdr:to>
    <xdr:sp macro="" textlink="">
      <xdr:nvSpPr>
        <xdr:cNvPr id="59" name="Fluxograma: Processo alternativo 58">
          <a:hlinkClick xmlns:r="http://schemas.openxmlformats.org/officeDocument/2006/relationships" r:id="rId17"/>
        </xdr:cNvPr>
        <xdr:cNvSpPr/>
      </xdr:nvSpPr>
      <xdr:spPr>
        <a:xfrm>
          <a:off x="4000500" y="2409825"/>
          <a:ext cx="1285875" cy="50482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230.100</a:t>
          </a:r>
        </a:p>
      </xdr:txBody>
    </xdr:sp>
    <xdr:clientData/>
  </xdr:twoCellAnchor>
  <xdr:twoCellAnchor>
    <xdr:from>
      <xdr:col>1</xdr:col>
      <xdr:colOff>0</xdr:colOff>
      <xdr:row>6</xdr:row>
      <xdr:rowOff>114300</xdr:rowOff>
    </xdr:from>
    <xdr:to>
      <xdr:col>1</xdr:col>
      <xdr:colOff>1285875</xdr:colOff>
      <xdr:row>7</xdr:row>
      <xdr:rowOff>57151</xdr:rowOff>
    </xdr:to>
    <xdr:sp macro="" textlink="">
      <xdr:nvSpPr>
        <xdr:cNvPr id="60" name="Fluxograma: Processo alternativo 59">
          <a:hlinkClick xmlns:r="http://schemas.openxmlformats.org/officeDocument/2006/relationships" r:id="rId18"/>
        </xdr:cNvPr>
        <xdr:cNvSpPr/>
      </xdr:nvSpPr>
      <xdr:spPr>
        <a:xfrm>
          <a:off x="1304925" y="3543300"/>
          <a:ext cx="1285875" cy="46672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300.000</a:t>
          </a:r>
        </a:p>
      </xdr:txBody>
    </xdr:sp>
    <xdr:clientData/>
  </xdr:twoCellAnchor>
  <xdr:twoCellAnchor>
    <xdr:from>
      <xdr:col>0</xdr:col>
      <xdr:colOff>0</xdr:colOff>
      <xdr:row>6</xdr:row>
      <xdr:rowOff>76200</xdr:rowOff>
    </xdr:from>
    <xdr:to>
      <xdr:col>0</xdr:col>
      <xdr:colOff>1285875</xdr:colOff>
      <xdr:row>7</xdr:row>
      <xdr:rowOff>66675</xdr:rowOff>
    </xdr:to>
    <xdr:sp macro="" textlink="">
      <xdr:nvSpPr>
        <xdr:cNvPr id="61" name="Fluxograma: Processo alternativo 60">
          <a:hlinkClick xmlns:r="http://schemas.openxmlformats.org/officeDocument/2006/relationships" r:id="rId19"/>
        </xdr:cNvPr>
        <xdr:cNvSpPr/>
      </xdr:nvSpPr>
      <xdr:spPr>
        <a:xfrm>
          <a:off x="0" y="3505200"/>
          <a:ext cx="1285875" cy="514350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290.300</a:t>
          </a:r>
        </a:p>
      </xdr:txBody>
    </xdr:sp>
    <xdr:clientData/>
  </xdr:twoCellAnchor>
  <xdr:twoCellAnchor>
    <xdr:from>
      <xdr:col>0</xdr:col>
      <xdr:colOff>0</xdr:colOff>
      <xdr:row>1</xdr:row>
      <xdr:rowOff>657225</xdr:rowOff>
    </xdr:from>
    <xdr:to>
      <xdr:col>0</xdr:col>
      <xdr:colOff>1285875</xdr:colOff>
      <xdr:row>2</xdr:row>
      <xdr:rowOff>476251</xdr:rowOff>
    </xdr:to>
    <xdr:sp macro="" textlink="">
      <xdr:nvSpPr>
        <xdr:cNvPr id="21" name="Fluxograma: Processo alternativo 20">
          <a:hlinkClick xmlns:r="http://schemas.openxmlformats.org/officeDocument/2006/relationships" r:id="rId20"/>
        </xdr:cNvPr>
        <xdr:cNvSpPr/>
      </xdr:nvSpPr>
      <xdr:spPr>
        <a:xfrm>
          <a:off x="0" y="1323975"/>
          <a:ext cx="1285875" cy="50482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100.600</a:t>
          </a:r>
        </a:p>
      </xdr:txBody>
    </xdr:sp>
    <xdr:clientData/>
  </xdr:twoCellAnchor>
  <xdr:twoCellAnchor>
    <xdr:from>
      <xdr:col>4</xdr:col>
      <xdr:colOff>123825</xdr:colOff>
      <xdr:row>5</xdr:row>
      <xdr:rowOff>9525</xdr:rowOff>
    </xdr:from>
    <xdr:to>
      <xdr:col>5</xdr:col>
      <xdr:colOff>104775</xdr:colOff>
      <xdr:row>6</xdr:row>
      <xdr:rowOff>28576</xdr:rowOff>
    </xdr:to>
    <xdr:sp macro="" textlink="">
      <xdr:nvSpPr>
        <xdr:cNvPr id="22" name="Fluxograma: Processo alternativo 21">
          <a:hlinkClick xmlns:r="http://schemas.openxmlformats.org/officeDocument/2006/relationships" r:id="rId21"/>
        </xdr:cNvPr>
        <xdr:cNvSpPr/>
      </xdr:nvSpPr>
      <xdr:spPr>
        <a:xfrm>
          <a:off x="5343525" y="2952750"/>
          <a:ext cx="1285875" cy="50482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280.000</a:t>
          </a:r>
        </a:p>
      </xdr:txBody>
    </xdr:sp>
    <xdr:clientData/>
  </xdr:twoCellAnchor>
  <xdr:twoCellAnchor>
    <xdr:from>
      <xdr:col>4</xdr:col>
      <xdr:colOff>95250</xdr:colOff>
      <xdr:row>2</xdr:row>
      <xdr:rowOff>514350</xdr:rowOff>
    </xdr:from>
    <xdr:to>
      <xdr:col>5</xdr:col>
      <xdr:colOff>76200</xdr:colOff>
      <xdr:row>3</xdr:row>
      <xdr:rowOff>495301</xdr:rowOff>
    </xdr:to>
    <xdr:sp macro="" textlink="">
      <xdr:nvSpPr>
        <xdr:cNvPr id="23" name="Fluxograma: Processo alternativo 22">
          <a:hlinkClick xmlns:r="http://schemas.openxmlformats.org/officeDocument/2006/relationships" r:id="rId22"/>
        </xdr:cNvPr>
        <xdr:cNvSpPr/>
      </xdr:nvSpPr>
      <xdr:spPr>
        <a:xfrm>
          <a:off x="5314950" y="1866900"/>
          <a:ext cx="1285875" cy="50482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180.000</a:t>
          </a:r>
        </a:p>
      </xdr:txBody>
    </xdr:sp>
    <xdr:clientData/>
  </xdr:twoCellAnchor>
  <xdr:twoCellAnchor>
    <xdr:from>
      <xdr:col>0</xdr:col>
      <xdr:colOff>0</xdr:colOff>
      <xdr:row>5</xdr:row>
      <xdr:rowOff>19050</xdr:rowOff>
    </xdr:from>
    <xdr:to>
      <xdr:col>0</xdr:col>
      <xdr:colOff>1285875</xdr:colOff>
      <xdr:row>6</xdr:row>
      <xdr:rowOff>38101</xdr:rowOff>
    </xdr:to>
    <xdr:sp macro="" textlink="">
      <xdr:nvSpPr>
        <xdr:cNvPr id="24" name="Fluxograma: Processo alternativo 23">
          <a:hlinkClick xmlns:r="http://schemas.openxmlformats.org/officeDocument/2006/relationships" r:id="rId23"/>
        </xdr:cNvPr>
        <xdr:cNvSpPr/>
      </xdr:nvSpPr>
      <xdr:spPr>
        <a:xfrm>
          <a:off x="0" y="2962275"/>
          <a:ext cx="1285875" cy="50482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240.000</a:t>
          </a:r>
        </a:p>
      </xdr:txBody>
    </xdr:sp>
    <xdr:clientData/>
  </xdr:twoCellAnchor>
  <xdr:twoCellAnchor>
    <xdr:from>
      <xdr:col>1</xdr:col>
      <xdr:colOff>28575</xdr:colOff>
      <xdr:row>5</xdr:row>
      <xdr:rowOff>38100</xdr:rowOff>
    </xdr:from>
    <xdr:to>
      <xdr:col>2</xdr:col>
      <xdr:colOff>9525</xdr:colOff>
      <xdr:row>6</xdr:row>
      <xdr:rowOff>57151</xdr:rowOff>
    </xdr:to>
    <xdr:sp macro="" textlink="">
      <xdr:nvSpPr>
        <xdr:cNvPr id="25" name="Fluxograma: Processo alternativo 24">
          <a:hlinkClick xmlns:r="http://schemas.openxmlformats.org/officeDocument/2006/relationships" r:id="rId24"/>
        </xdr:cNvPr>
        <xdr:cNvSpPr/>
      </xdr:nvSpPr>
      <xdr:spPr>
        <a:xfrm>
          <a:off x="1333500" y="2981325"/>
          <a:ext cx="1285875" cy="50482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250.000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266701</xdr:colOff>
      <xdr:row>0</xdr:row>
      <xdr:rowOff>123825</xdr:rowOff>
    </xdr:from>
    <xdr:to>
      <xdr:col>2</xdr:col>
      <xdr:colOff>1666875</xdr:colOff>
      <xdr:row>2</xdr:row>
      <xdr:rowOff>257175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6" y="123825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85725</xdr:rowOff>
    </xdr:from>
    <xdr:to>
      <xdr:col>0</xdr:col>
      <xdr:colOff>1400174</xdr:colOff>
      <xdr:row>13</xdr:row>
      <xdr:rowOff>9525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133351</xdr:colOff>
      <xdr:row>0</xdr:row>
      <xdr:rowOff>85725</xdr:rowOff>
    </xdr:from>
    <xdr:to>
      <xdr:col>2</xdr:col>
      <xdr:colOff>1533525</xdr:colOff>
      <xdr:row>2</xdr:row>
      <xdr:rowOff>219075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6" y="85725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161925</xdr:rowOff>
    </xdr:from>
    <xdr:to>
      <xdr:col>0</xdr:col>
      <xdr:colOff>1400174</xdr:colOff>
      <xdr:row>20</xdr:row>
      <xdr:rowOff>114300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437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0</xdr:row>
      <xdr:rowOff>114300</xdr:rowOff>
    </xdr:from>
    <xdr:to>
      <xdr:col>2</xdr:col>
      <xdr:colOff>1485900</xdr:colOff>
      <xdr:row>2</xdr:row>
      <xdr:rowOff>247650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1" y="11430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85725</xdr:rowOff>
    </xdr:from>
    <xdr:to>
      <xdr:col>0</xdr:col>
      <xdr:colOff>1400174</xdr:colOff>
      <xdr:row>9</xdr:row>
      <xdr:rowOff>9525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142876</xdr:colOff>
      <xdr:row>0</xdr:row>
      <xdr:rowOff>95250</xdr:rowOff>
    </xdr:from>
    <xdr:to>
      <xdr:col>2</xdr:col>
      <xdr:colOff>1543050</xdr:colOff>
      <xdr:row>2</xdr:row>
      <xdr:rowOff>228600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1" y="9525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</xdr:colOff>
      <xdr:row>6</xdr:row>
      <xdr:rowOff>9525</xdr:rowOff>
    </xdr:from>
    <xdr:to>
      <xdr:col>0</xdr:col>
      <xdr:colOff>1504949</xdr:colOff>
      <xdr:row>8</xdr:row>
      <xdr:rowOff>152400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3058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142876</xdr:colOff>
      <xdr:row>0</xdr:row>
      <xdr:rowOff>95250</xdr:rowOff>
    </xdr:from>
    <xdr:to>
      <xdr:col>2</xdr:col>
      <xdr:colOff>1543050</xdr:colOff>
      <xdr:row>2</xdr:row>
      <xdr:rowOff>228600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1" y="9525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6</xdr:row>
      <xdr:rowOff>76200</xdr:rowOff>
    </xdr:from>
    <xdr:to>
      <xdr:col>0</xdr:col>
      <xdr:colOff>1438274</xdr:colOff>
      <xdr:row>9</xdr:row>
      <xdr:rowOff>19050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3719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38100</xdr:rowOff>
    </xdr:from>
    <xdr:to>
      <xdr:col>2</xdr:col>
      <xdr:colOff>1571625</xdr:colOff>
      <xdr:row>2</xdr:row>
      <xdr:rowOff>171450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3810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</xdr:colOff>
      <xdr:row>6</xdr:row>
      <xdr:rowOff>123825</xdr:rowOff>
    </xdr:from>
    <xdr:to>
      <xdr:col>0</xdr:col>
      <xdr:colOff>1504949</xdr:colOff>
      <xdr:row>9</xdr:row>
      <xdr:rowOff>66675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5156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228601</xdr:colOff>
      <xdr:row>0</xdr:row>
      <xdr:rowOff>28575</xdr:rowOff>
    </xdr:from>
    <xdr:to>
      <xdr:col>2</xdr:col>
      <xdr:colOff>1628775</xdr:colOff>
      <xdr:row>2</xdr:row>
      <xdr:rowOff>161925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6" y="28575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6</xdr:row>
      <xdr:rowOff>104775</xdr:rowOff>
    </xdr:from>
    <xdr:to>
      <xdr:col>0</xdr:col>
      <xdr:colOff>1514474</xdr:colOff>
      <xdr:row>9</xdr:row>
      <xdr:rowOff>47625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6385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133351</xdr:colOff>
      <xdr:row>0</xdr:row>
      <xdr:rowOff>85725</xdr:rowOff>
    </xdr:from>
    <xdr:to>
      <xdr:col>2</xdr:col>
      <xdr:colOff>1533525</xdr:colOff>
      <xdr:row>2</xdr:row>
      <xdr:rowOff>219075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6" y="85725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171450</xdr:rowOff>
    </xdr:from>
    <xdr:to>
      <xdr:col>0</xdr:col>
      <xdr:colOff>1400174</xdr:colOff>
      <xdr:row>15</xdr:row>
      <xdr:rowOff>123825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387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133351</xdr:colOff>
      <xdr:row>0</xdr:row>
      <xdr:rowOff>85725</xdr:rowOff>
    </xdr:from>
    <xdr:to>
      <xdr:col>2</xdr:col>
      <xdr:colOff>1533525</xdr:colOff>
      <xdr:row>2</xdr:row>
      <xdr:rowOff>219075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6" y="85725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</xdr:colOff>
      <xdr:row>6</xdr:row>
      <xdr:rowOff>47625</xdr:rowOff>
    </xdr:from>
    <xdr:to>
      <xdr:col>0</xdr:col>
      <xdr:colOff>1485899</xdr:colOff>
      <xdr:row>9</xdr:row>
      <xdr:rowOff>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8669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104776</xdr:colOff>
      <xdr:row>0</xdr:row>
      <xdr:rowOff>38100</xdr:rowOff>
    </xdr:from>
    <xdr:to>
      <xdr:col>2</xdr:col>
      <xdr:colOff>1504950</xdr:colOff>
      <xdr:row>2</xdr:row>
      <xdr:rowOff>171450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1" y="3810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</xdr:colOff>
      <xdr:row>6</xdr:row>
      <xdr:rowOff>123825</xdr:rowOff>
    </xdr:from>
    <xdr:to>
      <xdr:col>0</xdr:col>
      <xdr:colOff>1562099</xdr:colOff>
      <xdr:row>9</xdr:row>
      <xdr:rowOff>76200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6106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133351</xdr:colOff>
      <xdr:row>0</xdr:row>
      <xdr:rowOff>85725</xdr:rowOff>
    </xdr:from>
    <xdr:to>
      <xdr:col>2</xdr:col>
      <xdr:colOff>1533525</xdr:colOff>
      <xdr:row>2</xdr:row>
      <xdr:rowOff>66675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6" y="85725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</xdr:colOff>
      <xdr:row>6</xdr:row>
      <xdr:rowOff>47625</xdr:rowOff>
    </xdr:from>
    <xdr:to>
      <xdr:col>0</xdr:col>
      <xdr:colOff>1485899</xdr:colOff>
      <xdr:row>9</xdr:row>
      <xdr:rowOff>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8669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190501</xdr:colOff>
      <xdr:row>0</xdr:row>
      <xdr:rowOff>85725</xdr:rowOff>
    </xdr:from>
    <xdr:to>
      <xdr:col>2</xdr:col>
      <xdr:colOff>1590675</xdr:colOff>
      <xdr:row>2</xdr:row>
      <xdr:rowOff>219075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6" y="85725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</xdr:colOff>
      <xdr:row>6</xdr:row>
      <xdr:rowOff>47625</xdr:rowOff>
    </xdr:from>
    <xdr:to>
      <xdr:col>0</xdr:col>
      <xdr:colOff>1504949</xdr:colOff>
      <xdr:row>9</xdr:row>
      <xdr:rowOff>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394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133351</xdr:colOff>
      <xdr:row>0</xdr:row>
      <xdr:rowOff>85725</xdr:rowOff>
    </xdr:from>
    <xdr:to>
      <xdr:col>2</xdr:col>
      <xdr:colOff>1533525</xdr:colOff>
      <xdr:row>2</xdr:row>
      <xdr:rowOff>219075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6" y="85725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1400174</xdr:colOff>
      <xdr:row>12</xdr:row>
      <xdr:rowOff>152400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23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161926</xdr:colOff>
      <xdr:row>0</xdr:row>
      <xdr:rowOff>104775</xdr:rowOff>
    </xdr:from>
    <xdr:to>
      <xdr:col>2</xdr:col>
      <xdr:colOff>1562100</xdr:colOff>
      <xdr:row>2</xdr:row>
      <xdr:rowOff>238125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1" y="104775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6</xdr:row>
      <xdr:rowOff>66675</xdr:rowOff>
    </xdr:from>
    <xdr:to>
      <xdr:col>0</xdr:col>
      <xdr:colOff>1457324</xdr:colOff>
      <xdr:row>9</xdr:row>
      <xdr:rowOff>19050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8389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190501</xdr:colOff>
      <xdr:row>0</xdr:row>
      <xdr:rowOff>209550</xdr:rowOff>
    </xdr:from>
    <xdr:to>
      <xdr:col>2</xdr:col>
      <xdr:colOff>1590675</xdr:colOff>
      <xdr:row>3</xdr:row>
      <xdr:rowOff>9525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6" y="20955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</xdr:colOff>
      <xdr:row>6</xdr:row>
      <xdr:rowOff>76200</xdr:rowOff>
    </xdr:from>
    <xdr:to>
      <xdr:col>0</xdr:col>
      <xdr:colOff>1523999</xdr:colOff>
      <xdr:row>9</xdr:row>
      <xdr:rowOff>19050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1244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133351</xdr:colOff>
      <xdr:row>0</xdr:row>
      <xdr:rowOff>38100</xdr:rowOff>
    </xdr:from>
    <xdr:to>
      <xdr:col>2</xdr:col>
      <xdr:colOff>1533525</xdr:colOff>
      <xdr:row>2</xdr:row>
      <xdr:rowOff>171450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6" y="3810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6</xdr:row>
      <xdr:rowOff>66675</xdr:rowOff>
    </xdr:from>
    <xdr:to>
      <xdr:col>0</xdr:col>
      <xdr:colOff>1552574</xdr:colOff>
      <xdr:row>9</xdr:row>
      <xdr:rowOff>19050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8864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133351</xdr:colOff>
      <xdr:row>0</xdr:row>
      <xdr:rowOff>19050</xdr:rowOff>
    </xdr:from>
    <xdr:to>
      <xdr:col>2</xdr:col>
      <xdr:colOff>1533525</xdr:colOff>
      <xdr:row>2</xdr:row>
      <xdr:rowOff>152400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6" y="1905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7</xdr:row>
      <xdr:rowOff>57150</xdr:rowOff>
    </xdr:from>
    <xdr:to>
      <xdr:col>0</xdr:col>
      <xdr:colOff>1514474</xdr:colOff>
      <xdr:row>10</xdr:row>
      <xdr:rowOff>9525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6869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133351</xdr:colOff>
      <xdr:row>0</xdr:row>
      <xdr:rowOff>85725</xdr:rowOff>
    </xdr:from>
    <xdr:to>
      <xdr:col>2</xdr:col>
      <xdr:colOff>1533525</xdr:colOff>
      <xdr:row>2</xdr:row>
      <xdr:rowOff>219075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6" y="85725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</xdr:colOff>
      <xdr:row>6</xdr:row>
      <xdr:rowOff>47625</xdr:rowOff>
    </xdr:from>
    <xdr:to>
      <xdr:col>0</xdr:col>
      <xdr:colOff>1485899</xdr:colOff>
      <xdr:row>9</xdr:row>
      <xdr:rowOff>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2484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200026</xdr:colOff>
      <xdr:row>0</xdr:row>
      <xdr:rowOff>38100</xdr:rowOff>
    </xdr:from>
    <xdr:to>
      <xdr:col>2</xdr:col>
      <xdr:colOff>1600200</xdr:colOff>
      <xdr:row>2</xdr:row>
      <xdr:rowOff>171450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1" y="3810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7</xdr:row>
      <xdr:rowOff>123825</xdr:rowOff>
    </xdr:from>
    <xdr:to>
      <xdr:col>0</xdr:col>
      <xdr:colOff>1552574</xdr:colOff>
      <xdr:row>10</xdr:row>
      <xdr:rowOff>47625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1816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314326</xdr:colOff>
      <xdr:row>0</xdr:row>
      <xdr:rowOff>76200</xdr:rowOff>
    </xdr:from>
    <xdr:to>
      <xdr:col>2</xdr:col>
      <xdr:colOff>1714500</xdr:colOff>
      <xdr:row>2</xdr:row>
      <xdr:rowOff>209550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1" y="7620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85725</xdr:rowOff>
    </xdr:from>
    <xdr:to>
      <xdr:col>0</xdr:col>
      <xdr:colOff>1400174</xdr:colOff>
      <xdr:row>9</xdr:row>
      <xdr:rowOff>38100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314326</xdr:colOff>
      <xdr:row>0</xdr:row>
      <xdr:rowOff>76200</xdr:rowOff>
    </xdr:from>
    <xdr:to>
      <xdr:col>2</xdr:col>
      <xdr:colOff>1714500</xdr:colOff>
      <xdr:row>2</xdr:row>
      <xdr:rowOff>209550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1" y="7620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14</xdr:row>
      <xdr:rowOff>85725</xdr:rowOff>
    </xdr:from>
    <xdr:to>
      <xdr:col>0</xdr:col>
      <xdr:colOff>1590674</xdr:colOff>
      <xdr:row>17</xdr:row>
      <xdr:rowOff>38100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1440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161926</xdr:colOff>
      <xdr:row>0</xdr:row>
      <xdr:rowOff>76200</xdr:rowOff>
    </xdr:from>
    <xdr:to>
      <xdr:col>2</xdr:col>
      <xdr:colOff>1562100</xdr:colOff>
      <xdr:row>2</xdr:row>
      <xdr:rowOff>209550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1" y="7620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123825</xdr:rowOff>
    </xdr:from>
    <xdr:to>
      <xdr:col>0</xdr:col>
      <xdr:colOff>1400174</xdr:colOff>
      <xdr:row>16</xdr:row>
      <xdr:rowOff>76200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101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123826</xdr:colOff>
      <xdr:row>0</xdr:row>
      <xdr:rowOff>133350</xdr:rowOff>
    </xdr:from>
    <xdr:to>
      <xdr:col>2</xdr:col>
      <xdr:colOff>1524000</xdr:colOff>
      <xdr:row>2</xdr:row>
      <xdr:rowOff>266700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1" y="13335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161925</xdr:rowOff>
    </xdr:from>
    <xdr:to>
      <xdr:col>0</xdr:col>
      <xdr:colOff>1400174</xdr:colOff>
      <xdr:row>14</xdr:row>
      <xdr:rowOff>114300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387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209551</xdr:colOff>
      <xdr:row>0</xdr:row>
      <xdr:rowOff>114300</xdr:rowOff>
    </xdr:from>
    <xdr:to>
      <xdr:col>2</xdr:col>
      <xdr:colOff>1609725</xdr:colOff>
      <xdr:row>2</xdr:row>
      <xdr:rowOff>247650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6" y="11430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95250</xdr:rowOff>
    </xdr:from>
    <xdr:to>
      <xdr:col>0</xdr:col>
      <xdr:colOff>1400174</xdr:colOff>
      <xdr:row>9</xdr:row>
      <xdr:rowOff>47625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055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losveiga" refreshedDate="43686.606284490743" createdVersion="5" refreshedVersion="5" minRefreshableVersion="3" recordCount="46">
  <cacheSource type="worksheet">
    <worksheetSource ref="A1:R47" sheet="2017"/>
  </cacheSource>
  <cacheFields count="18">
    <cacheField name="PROCESSO" numFmtId="0">
      <sharedItems/>
    </cacheField>
    <cacheField name="PREGÃO" numFmtId="0">
      <sharedItems/>
    </cacheField>
    <cacheField name="VIGÊNCIA" numFmtId="14">
      <sharedItems containsSemiMixedTypes="0" containsNonDate="0" containsDate="1" containsString="0" minDate="2018-04-18T00:00:00" maxDate="2018-04-19T00:00:00"/>
    </cacheField>
    <cacheField name="CENTRO DE CUSTO" numFmtId="3">
      <sharedItems containsSemiMixedTypes="0" containsString="0" containsNumber="1" containsInteger="1" minValue="110200" maxValue="600000" count="20">
        <n v="110200"/>
        <n v="120100"/>
        <n v="120200"/>
        <n v="130000"/>
        <n v="140530"/>
        <n v="150300"/>
        <n v="160010"/>
        <n v="160216"/>
        <n v="170000"/>
        <n v="210000"/>
        <n v="220300"/>
        <n v="220410"/>
        <n v="230100"/>
        <n v="230300"/>
        <n v="250020"/>
        <n v="270100"/>
        <n v="290300"/>
        <n v="300000"/>
        <n v="400000"/>
        <n v="600000"/>
      </sharedItems>
    </cacheField>
    <cacheField name="DESCRIÇÃO DO CENTRO DE CUSTO" numFmtId="0">
      <sharedItems/>
    </cacheField>
    <cacheField name="ITEM" numFmtId="0">
      <sharedItems containsSemiMixedTypes="0" containsString="0" containsNumber="1" containsInteger="1" minValue="1" maxValue="50"/>
    </cacheField>
    <cacheField name="DESCRIÇÃO DO PRODUTO" numFmtId="0">
      <sharedItems count="23">
        <s v="PAPEL A4, MATERIAL PAPEL SULFITE, GRAMATURA 90, COR BRANCA. PACOTE COM 500 FOLHAS"/>
        <s v="FORMULÁRIO CONTÍNUO, MATERIAL PAPEL ALCALINO, NÚMERO VIAS 3 VIAS COM CARBONO, NÚMERO COLUNAS 80, COR BRANCA, LARGURA 240 MM, COMPRIMENTO 280 MM"/>
        <s v="FORMULÁRIO CONTÍNUO, MATERIAL PAPEL APERGAMINHADO, NÚMERO VIAS CARBONADO 2 VIAS, GRAMATURA 75 G/M2, NÚMERO COLUNAS 80, COR BRANCA, LARGURA 240 MM, COMPRIMENTO 280 MM, SERRILHA MARGINAL 13 X 13 MM"/>
        <s v="PAPEL AUTO-ADESIVO, MATERIAL PLÁSTICO, TIPO CONTACT, COR INCOLOR, GRAMATURA 60, LARGURA 460, ACABAMENTO SUPERFICIAL BRILHANTE. "/>
        <s v="CARTOLINA, MATERIAL CELULOSE VEGETAL, GRAMATURA 180, COMPRIMENTO 660, LARGURA 500, COR AMARELA."/>
        <s v="CARTOLINA, MATERIAL CELULOSE VEGETAL, GRAMATURA 180, COMPRIMENTO 660, LARGURA 500, COR ROSA."/>
        <s v="CARTOLINA, MATERIAL CELULOSE VEGETAL, GRAMATURA 180, COMPRIMENTO 660, LARGURA 550, COR AZUL."/>
        <s v="FOLHA DE CARTOLINA LAMINADA DOURADA, GRAMATURA 150G, TAMANHO 49X59CM"/>
        <s v="FOLHA DE CELOFANE, TAMANHO 85X100CM, CORES SORTIDAS."/>
        <s v="PAPEL CARTÃO, MATERIAL CELULOSE VEGETAL, GRAMATURA 240, LARGURA 50, COR LARANJA, COMPRIMENTO 70, CARACTERÍSTICAS ADICIONAIS FOSCO, ESPESSURA 0,25MM."/>
        <s v="PAPEL CARTÃO, MATERIAL CELULOSE VEGETAL, GRAMATURA 240, LARGURA 50, COR VERDE, COMPRIMENTO 70, CARACTERÍSTICAS ADICIONAIS FOSCO, ESPESSURA 0,25MM."/>
        <s v="PAPEL CARTÃO, MATERIAL CELULOSE VEGETAL, GRAMATURA 280, LARGURA 50, COR PRETO, COMPRIMENTO 70, CARACTERÍSTICAS ADICIONAIS FOSCO, ESPESSURA 0,25MM. "/>
        <s v="PAPEL COLOR SET, COR PRETA, COMPRIMENTO 66, LARGURA 48, GRAMATURA 110. PACOTE COM 10 FOLHAS."/>
        <s v="PAPEL COLOR SET, COR AMARELA, COMPRIMENTO 66, LARGURA 48, GRAMATURA 110."/>
        <s v="PAPEL COLOR SET, COR AZUL, COMPRIMENTO 66, LARGURA 48, GRAMATURA 110. "/>
        <s v="PAPEL COLOR SET, COR VERDE BANDEIRA, COMPRIMENTO 66, LARGURA 48, GRAMATURA 110."/>
        <s v="PAPEL COLOR SET, COR LARANJA, COMPRIMENTO 66, LARGURA 48, GRAMATURA 110."/>
        <s v="PAPEL CELOFANE, COMPRIMENTO 89, LARGURA 70, COR AMARELO, APLICAÇÃO MATERIAL DE EXPEDIENTE."/>
        <s v="PAPEL CELOFANE, COMPRIMENTO 89, LARGURA 70, COR VERDE, APLICAÇÃO MATERIAL DE EXPEDIENTE"/>
        <s v="PAPEL CELOFANE, COMPRIMENTO 89, LARGURA 70, COR AZUL, APLICAÇÃO MATERIAL DE EXPEDIENTE"/>
        <s v="PAPEL A4, MATERIAL PAPEL RECICLADO, COMPRIMENTO 297 MM, LARGURA 210 MM, APLICAÇÃO IMPRESSORA LASER E JATO DE TINTA, GRAMATURA 75G/M2. "/>
        <s v="PAPEL CARTÃO, MATERIAL CELULOSE VEGETAL, GRAMATURA 240, LARGURA 50, COR AZUL, COMPRIMENTO 70, CARACTERÍSTICAS ADICIONAIS FOSCO, ESPESSURA 0,25MM. "/>
        <s v="PAPEL A4 SULFITE, 75 G/M² 210X297MM, COR VERDE. "/>
      </sharedItems>
    </cacheField>
    <cacheField name="Nº ENTRADA NO DMSA" numFmtId="0">
      <sharedItems/>
    </cacheField>
    <cacheField name="QUANTID. SOLICITADA" numFmtId="0">
      <sharedItems containsSemiMixedTypes="0" containsString="0" containsNumber="1" containsInteger="1" minValue="1" maxValue="250" count="12">
        <n v="250"/>
        <n v="10"/>
        <n v="1"/>
        <n v="5"/>
        <n v="4"/>
        <n v="50"/>
        <n v="84"/>
        <n v="3"/>
        <n v="8"/>
        <n v="100"/>
        <n v="20"/>
        <n v="2"/>
      </sharedItems>
    </cacheField>
    <cacheField name="VALOR UNITÁRIO" numFmtId="44">
      <sharedItems containsSemiMixedTypes="0" containsString="0" containsNumber="1" minValue="0.57999999999999996" maxValue="182.89"/>
    </cacheField>
    <cacheField name="VALOR TOTAL" numFmtId="44">
      <sharedItems containsSemiMixedTypes="0" containsString="0" containsNumber="1" minValue="6.4" maxValue="3620"/>
    </cacheField>
    <cacheField name="DATA DO EMPENHO" numFmtId="14">
      <sharedItems containsSemiMixedTypes="0" containsNonDate="0" containsDate="1" containsString="0" minDate="2017-07-14T00:00:00" maxDate="2017-07-15T00:00:00" count="1">
        <d v="2017-07-14T00:00:00"/>
      </sharedItems>
    </cacheField>
    <cacheField name="Nº  NOTA DE EMPENHO" numFmtId="0">
      <sharedItems count="5">
        <s v="2017NE801030"/>
        <s v="2017NE801031"/>
        <s v="2017NE801029"/>
        <s v="2017NE801028"/>
        <s v="2014NE801029" u="1"/>
      </sharedItems>
    </cacheField>
    <cacheField name="QUANTID. EMPENHADA" numFmtId="0">
      <sharedItems containsSemiMixedTypes="0" containsString="0" containsNumber="1" containsInteger="1" minValue="1" maxValue="250" count="12">
        <n v="250"/>
        <n v="10"/>
        <n v="1"/>
        <n v="5"/>
        <n v="4"/>
        <n v="50"/>
        <n v="84"/>
        <n v="3"/>
        <n v="8"/>
        <n v="100"/>
        <n v="20"/>
        <n v="2"/>
      </sharedItems>
    </cacheField>
    <cacheField name="VALOR EMPENHADO" numFmtId="44">
      <sharedItems containsSemiMixedTypes="0" containsString="0" containsNumber="1" minValue="6.4" maxValue="3620"/>
    </cacheField>
    <cacheField name="DATA ENTREGA ALMOXARIFADO" numFmtId="14">
      <sharedItems containsDate="1" containsMixedTypes="1" minDate="2017-08-01T00:00:00" maxDate="2017-08-11T00:00:00"/>
    </cacheField>
    <cacheField name="Nº NOTA FISCAL/RECIBO" numFmtId="0">
      <sharedItems containsMixedTypes="1" containsNumber="1" containsInteger="1" minValue="323" maxValue="5677"/>
    </cacheField>
    <cacheField name="STATUS" numFmtId="0">
      <sharedItems count="4">
        <s v="Concluído"/>
        <s v="Em andamento" u="1"/>
        <s v="Enviado Ofício de Conbraça nº 467/17 em 28/08/2017" u="1"/>
        <s v="Entrega prevista para 25/08/2017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arlosveiga" refreshedDate="43686.606284953705" createdVersion="5" refreshedVersion="5" minRefreshableVersion="3" recordCount="163">
  <cacheSource type="worksheet">
    <worksheetSource ref="A1:R164" sheet="2017"/>
  </cacheSource>
  <cacheFields count="18">
    <cacheField name="PROCESSO" numFmtId="0">
      <sharedItems containsBlank="1"/>
    </cacheField>
    <cacheField name="PREGÃO" numFmtId="0">
      <sharedItems containsBlank="1"/>
    </cacheField>
    <cacheField name="VIGÊNCIA" numFmtId="14">
      <sharedItems containsNonDate="0" containsDate="1" containsString="0" containsBlank="1" minDate="2018-04-18T00:00:00" maxDate="2018-04-19T00:00:00"/>
    </cacheField>
    <cacheField name="CENTRO DE CUSTO" numFmtId="3">
      <sharedItems containsString="0" containsBlank="1" containsNumber="1" containsInteger="1" minValue="100070" maxValue="600000" count="41">
        <n v="110200"/>
        <n v="120100"/>
        <n v="120200"/>
        <n v="130000"/>
        <n v="140530"/>
        <n v="150300"/>
        <n v="160010"/>
        <n v="160216"/>
        <n v="170000"/>
        <n v="210000"/>
        <n v="220300"/>
        <n v="220410"/>
        <n v="230100"/>
        <n v="230300"/>
        <n v="250020"/>
        <n v="270100"/>
        <n v="290300"/>
        <n v="300000"/>
        <n v="400000"/>
        <n v="600000"/>
        <n v="100600"/>
        <n v="180000"/>
        <n v="240000"/>
        <n v="250000"/>
        <n v="280000"/>
        <m/>
        <n v="120000" u="1"/>
        <n v="110100" u="1"/>
        <n v="280200" u="1"/>
        <n v="290000" u="1"/>
        <n v="200200" u="1"/>
        <n v="250300" u="1"/>
        <n v="280400" u="1"/>
        <n v="220100" u="1"/>
        <n v="220500" u="1"/>
        <n v="250400" u="1"/>
        <n v="220200" u="1"/>
        <n v="100070" u="1"/>
        <n v="190000" u="1"/>
        <n v="270400" u="1"/>
        <n v="230000" u="1"/>
      </sharedItems>
    </cacheField>
    <cacheField name="DESCRIÇÃO DO CENTRO DE CUSTO" numFmtId="0">
      <sharedItems containsBlank="1"/>
    </cacheField>
    <cacheField name="ITEM" numFmtId="0">
      <sharedItems containsString="0" containsBlank="1" containsNumber="1" containsInteger="1" minValue="1" maxValue="50"/>
    </cacheField>
    <cacheField name="DESCRIÇÃO DO PRODUTO" numFmtId="0">
      <sharedItems containsBlank="1" count="42">
        <s v="PAPEL A4, MATERIAL PAPEL SULFITE, GRAMATURA 90, COR BRANCA. PACOTE COM 500 FOLHAS"/>
        <s v="FORMULÁRIO CONTÍNUO, MATERIAL PAPEL ALCALINO, NÚMERO VIAS 3 VIAS COM CARBONO, NÚMERO COLUNAS 80, COR BRANCA, LARGURA 240 MM, COMPRIMENTO 280 MM"/>
        <s v="FORMULÁRIO CONTÍNUO, MATERIAL PAPEL APERGAMINHADO, NÚMERO VIAS CARBONADO 2 VIAS, GRAMATURA 75 G/M2, NÚMERO COLUNAS 80, COR BRANCA, LARGURA 240 MM, COMPRIMENTO 280 MM, SERRILHA MARGINAL 13 X 13 MM"/>
        <s v="PAPEL AUTO-ADESIVO, MATERIAL PLÁSTICO, TIPO CONTACT, COR INCOLOR, GRAMATURA 60, LARGURA 460, ACABAMENTO SUPERFICIAL BRILHANTE. "/>
        <s v="CARTOLINA, MATERIAL CELULOSE VEGETAL, GRAMATURA 180, COMPRIMENTO 660, LARGURA 500, COR AMARELA."/>
        <s v="CARTOLINA, MATERIAL CELULOSE VEGETAL, GRAMATURA 180, COMPRIMENTO 660, LARGURA 500, COR ROSA."/>
        <s v="CARTOLINA, MATERIAL CELULOSE VEGETAL, GRAMATURA 180, COMPRIMENTO 660, LARGURA 550, COR AZUL."/>
        <s v="FOLHA DE CARTOLINA LAMINADA DOURADA, GRAMATURA 150G, TAMANHO 49X59CM"/>
        <s v="FOLHA DE CELOFANE, TAMANHO 85X100CM, CORES SORTIDAS."/>
        <s v="PAPEL CARTÃO, MATERIAL CELULOSE VEGETAL, GRAMATURA 240, LARGURA 50, COR LARANJA, COMPRIMENTO 70, CARACTERÍSTICAS ADICIONAIS FOSCO, ESPESSURA 0,25MM."/>
        <s v="PAPEL CARTÃO, MATERIAL CELULOSE VEGETAL, GRAMATURA 240, LARGURA 50, COR VERDE, COMPRIMENTO 70, CARACTERÍSTICAS ADICIONAIS FOSCO, ESPESSURA 0,25MM."/>
        <s v="PAPEL CARTÃO, MATERIAL CELULOSE VEGETAL, GRAMATURA 280, LARGURA 50, COR PRETO, COMPRIMENTO 70, CARACTERÍSTICAS ADICIONAIS FOSCO, ESPESSURA 0,25MM. "/>
        <s v="PAPEL COLOR SET, COR PRETA, COMPRIMENTO 66, LARGURA 48, GRAMATURA 110. PACOTE COM 10 FOLHAS."/>
        <s v="PAPEL COLOR SET, COR AMARELA, COMPRIMENTO 66, LARGURA 48, GRAMATURA 110."/>
        <s v="PAPEL COLOR SET, COR AZUL, COMPRIMENTO 66, LARGURA 48, GRAMATURA 110. "/>
        <s v="PAPEL COLOR SET, COR VERDE BANDEIRA, COMPRIMENTO 66, LARGURA 48, GRAMATURA 110."/>
        <s v="PAPEL COLOR SET, COR LARANJA, COMPRIMENTO 66, LARGURA 48, GRAMATURA 110."/>
        <s v="PAPEL CELOFANE, COMPRIMENTO 89, LARGURA 70, COR AMARELO, APLICAÇÃO MATERIAL DE EXPEDIENTE."/>
        <s v="PAPEL CELOFANE, COMPRIMENTO 89, LARGURA 70, COR VERDE, APLICAÇÃO MATERIAL DE EXPEDIENTE"/>
        <s v="PAPEL CELOFANE, COMPRIMENTO 89, LARGURA 70, COR AZUL, APLICAÇÃO MATERIAL DE EXPEDIENTE"/>
        <s v="PAPEL A4, MATERIAL PAPEL RECICLADO, COMPRIMENTO 297 MM, LARGURA 210 MM, APLICAÇÃO IMPRESSORA LASER E JATO DE TINTA, GRAMATURA 75G/M2. "/>
        <s v="PAPEL CARTÃO, MATERIAL CELULOSE VEGETAL, GRAMATURA 240, LARGURA 50, COR AZUL, COMPRIMENTO 70, CARACTERÍSTICAS ADICIONAIS FOSCO, ESPESSURA 0,25MM. "/>
        <s v="PAPEL A4 SULFITE, 75 G/M² 210X297MM, COR VERDE. "/>
        <s v="PAPEL CELOFANE, COMPRIMENTO 89, LARGURA 70, COR LARANJA, APLICAÇÃO MATERIAL DE EXPEDIENTE"/>
        <s v="PAPEL CELOFANE, COMPRIMENTO 89, LARGURA 70, COR VERMELHO, APLICAÇÃO MATERIAL DE EXPEDIENTE"/>
        <s v="PAPEL A4, MATERIAL PAPEL SULFITE, GRAMATURA 90, COR BRANCA."/>
        <s v="PAPEL A4, MATERIAL PAPEL OFFSET, GRAMATURA 120, COR BRANCA."/>
        <m/>
        <s v="GRAMPEADOR, MATERIAL METAL, TIPO MESA, CAPACIDADE 20 FL, TAMANHO GRAMPO 26/6, CARACTERÍSTICAS ADICIONAIS TAMANHO MÉDIO, ALFINETAR 8 FOLHAS" u="1"/>
        <s v="LÁPIS PRETO, MATERIAL CORPO MADEIRA, DIÂMETRO CARGA 2 MM, DUREZA CARGA 2B, CARACTERÍSTICAS ADICIONAIS SEM BORRACHA APAGADORA, MATERIAL CARGA GRAFITE" u="1"/>
        <s v="FITA ADESIVA, MATERIAL POLIPROPILENO TRANSPARENTE, TIPO MONOFACE, LARGURA 19 MM, COMPRIMENTO 33 M, COR INCOLOR, APLICAÇÃO MULTIUSO" u="1"/>
        <s v="GRAMPO GRAMPEADOR, MATERIAL METAL, TRATAMENTO SUPERFICIAL GALVANIZADO, TAMANHO26/6" u="1"/>
        <s v="PERFURADOR PAPEL, MATERIAL METAL, TIPO GRANDE, TRATAMENTO SUPERFICIAL NIQUELADO, CAPACIDADE PERFURAÇÃO 20 FL, FUNCIONAMENTO MANUAL" u="1"/>
        <s v="CLIPE, TAMANHO 0, MATERIAL METAL, FORMATO PARALELO" u="1"/>
        <s v="PERCEVEJO, MATERIAL CHAPA DE AÇO, TRATAMENTO SUPERFICIAL LATONADO, TAMANHO 7 MM" u="1"/>
        <s v="PAPEL SULFITE, MATERIAL CELULOSE VEGETAL, COR BRANCA, GRAMATURA 75 G/M2, COMPRIMENTO 420 MM, LARGURA 297 MM, FORMATO A3" u="1"/>
        <s v="CLIPE, TAMANHO 2/0, MATERIAL METAL, FORMATO PARALELO" u="1"/>
        <s v="CANETA ESFEROGRÁFICA, MATERIAL PLÁSTICO, QUANTIDADE CARGAS 1 UN, MATERIAL PONTA LATÃO COM ESFERA DE TUNGSTÊNIO, TIPO ESCRITA FINA, COR TINTA AZUL, CARACTERÍSTICAS ADICIONAIS MATERIAL TRANSPARENTE E COM ORIFÍCIO LATERAL" u="1"/>
        <s v="CANETA ESFEROGRÁFICA, MATERIAL PLÁSTICO, QUANTIDADE CARGAS 1 UN, MATERIAL PONTA LATÃO COM ESFERA DE TUNGSTÊNIO, TIPO ESCRITA FINA, COR TINTA VERMELHA, CARACTERÍSTICAS ADICIONAIS MATERIAL TRANSPARENTE E COM ORIFÍCIO LATERAL" u="1"/>
        <s v="CANETA ESFEROGRÁFICA, MATERIAL PLÁSTICO, QUANTIDADE CARGAS 1 UN, MATERIAL PONTA LATÃO COM ESFERA DE TUNGSTÊNIO, TIPO ESCRITA FINA, COR TINTA PRETA, CARACTERÍSTICAS ADICIONAIS MATERIAL TRANSPARENTE E COM ORIFÍCIO LATERAL" u="1"/>
        <s v="PASTA ARQUIVO, MATERIAL CARTÃO DUPLO, LARGURA 240 MM, ALTURA 350 MM, GRAMATURA480 G/M2, APLICAÇÃO ARQUIVO DE DOCUMENTO, CARACTERÍSTICAS ADICIONAIS 2 GRAMPO PLÁSTICO" u="1"/>
        <s v="PAPEL APERGAMINHADO, MATERIAL CELULOSE VEGETAL, GRAMATURA 75 G/M2, COR BRANCA,COMPRIMENTO 297 MM, APLICAÇÃO IMPRESSÃO, ACABAMENTO SUPERFICIAL ÁSPERO, LARGURA 210 MM" u="1"/>
      </sharedItems>
    </cacheField>
    <cacheField name="Nº ENTRADA NO DMSA" numFmtId="0">
      <sharedItems containsBlank="1"/>
    </cacheField>
    <cacheField name="QUANTID. SOLICITADA" numFmtId="0">
      <sharedItems containsString="0" containsBlank="1" containsNumber="1" containsInteger="1" minValue="1" maxValue="1000" count="30">
        <n v="250"/>
        <n v="10"/>
        <n v="1"/>
        <n v="5"/>
        <n v="4"/>
        <n v="50"/>
        <n v="84"/>
        <n v="3"/>
        <n v="8"/>
        <n v="100"/>
        <n v="20"/>
        <n v="2"/>
        <n v="30"/>
        <m/>
        <n v="36" u="1"/>
        <n v="1000" u="1"/>
        <n v="40" u="1"/>
        <n v="15" u="1"/>
        <n v="6" u="1"/>
        <n v="48" u="1"/>
        <n v="300" u="1"/>
        <n v="18" u="1"/>
        <n v="400" u="1"/>
        <n v="90" u="1"/>
        <n v="7" u="1"/>
        <n v="60" u="1"/>
        <n v="24" u="1"/>
        <n v="25" u="1"/>
        <n v="150" u="1"/>
        <n v="200" u="1"/>
      </sharedItems>
    </cacheField>
    <cacheField name="VALOR UNITÁRIO" numFmtId="44">
      <sharedItems containsString="0" containsBlank="1" containsNumber="1" minValue="0.57999999999999996" maxValue="182.89"/>
    </cacheField>
    <cacheField name="VALOR TOTAL" numFmtId="44">
      <sharedItems containsString="0" containsBlank="1" containsNumber="1" minValue="0" maxValue="3620"/>
    </cacheField>
    <cacheField name="DATA DO EMPENHO" numFmtId="14">
      <sharedItems containsNonDate="0" containsDate="1" containsString="0" containsBlank="1" minDate="2017-04-10T00:00:00" maxDate="2017-08-31T00:00:00" count="4">
        <d v="2017-07-14T00:00:00"/>
        <d v="2017-08-30T00:00:00"/>
        <m/>
        <d v="2017-04-10T00:00:00" u="1"/>
      </sharedItems>
    </cacheField>
    <cacheField name="Nº  NOTA DE EMPENHO" numFmtId="0">
      <sharedItems containsBlank="1" count="20">
        <s v="2017NE801030"/>
        <s v="2017NE801031"/>
        <s v="2017NE801029"/>
        <s v="2017NE801028"/>
        <s v="2017NE801228"/>
        <s v="2017NE801232"/>
        <s v="2017NE801233"/>
        <s v="2017NE801234"/>
        <s v="2017NE801229"/>
        <s v="2017NE801230"/>
        <s v="2017NE801231"/>
        <m/>
        <s v="2017NE800348" u="1"/>
        <s v="-" u="1"/>
        <s v="2017NE800353" u="1"/>
        <s v="2014NE801029" u="1"/>
        <s v="2017NE800350" u="1"/>
        <s v="2017NE800355" u="1"/>
        <s v="2017NE800352" u="1"/>
        <s v="2017NE800346" u="1"/>
      </sharedItems>
    </cacheField>
    <cacheField name="QUANTID. EMPENHADA" numFmtId="0">
      <sharedItems containsString="0" containsBlank="1" containsNumber="1" containsInteger="1" minValue="1" maxValue="1000" count="30">
        <n v="250"/>
        <n v="10"/>
        <n v="1"/>
        <n v="5"/>
        <n v="4"/>
        <n v="50"/>
        <n v="84"/>
        <n v="3"/>
        <n v="8"/>
        <n v="100"/>
        <n v="20"/>
        <n v="2"/>
        <n v="30"/>
        <m/>
        <n v="36" u="1"/>
        <n v="1000" u="1"/>
        <n v="40" u="1"/>
        <n v="15" u="1"/>
        <n v="70" u="1"/>
        <n v="6" u="1"/>
        <n v="48" u="1"/>
        <n v="300" u="1"/>
        <n v="400" u="1"/>
        <n v="90" u="1"/>
        <n v="35" u="1"/>
        <n v="60" u="1"/>
        <n v="24" u="1"/>
        <n v="25" u="1"/>
        <n v="150" u="1"/>
        <n v="200" u="1"/>
      </sharedItems>
    </cacheField>
    <cacheField name="VALOR EMPENHADO" numFmtId="0">
      <sharedItems containsString="0" containsBlank="1" containsNumber="1" minValue="0" maxValue="3620"/>
    </cacheField>
    <cacheField name="DATA ENTREGA ALMOXARIFADO" numFmtId="0">
      <sharedItems containsDate="1" containsBlank="1" containsMixedTypes="1" minDate="2017-08-01T00:00:00" maxDate="2017-08-11T00:00:00"/>
    </cacheField>
    <cacheField name="Nº NOTA FISCAL/RECIBO" numFmtId="0">
      <sharedItems containsBlank="1" containsMixedTypes="1" containsNumber="1" containsInteger="1" minValue="323" maxValue="5677"/>
    </cacheField>
    <cacheField name="STATUS" numFmtId="0">
      <sharedItems containsBlank="1" count="15">
        <s v="Concluído"/>
        <m/>
        <s v="Entrega prevista para 01/06/2017." u="1"/>
        <s v="Entrega estava prevista para 01/06/2017. Foi enviada carta de cobrança para empresa em09/06/2017" u="1"/>
        <s v="Enviado Ofício de Conbraça nº 467/17 em 28/08/2017" u="1"/>
        <s v="Entrega Prevista para 04/10/2017." u="1"/>
        <s v="Entrega prevista para 01/06/2017. Foi enviada carta e e-mail de cobrança para empresa " u="1"/>
        <s v="Ficou impedida de licitar em Âmbito Federal." u="1"/>
        <s v="Entrega estva prevista para 01/06/2017. Foi enviada cara de cobrança para empresa em09/06/2017" u="1"/>
        <s v="Nota Fiscal nº 1160" u="1"/>
        <s v="Entrega prevista para 25/08/2017" u="1"/>
        <s v="Em andamento" u="1"/>
        <s v="Entrega estava prevista para 01/06/2017. Foi enviada carta de cobrança para empresa em 09/06/2017" u="1"/>
        <s v="Nota Fiscal nº 532" u="1"/>
        <s v="Entrega prevista para 01/06/2017. Aguardando amostra, troca de marca.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carlosveiga" refreshedDate="43686.606290162039" createdVersion="5" refreshedVersion="5" minRefreshableVersion="3" recordCount="71">
  <cacheSource type="worksheet">
    <worksheetSource ref="A1:R72" sheet="2017"/>
  </cacheSource>
  <cacheFields count="18">
    <cacheField name="PROCESSO" numFmtId="0">
      <sharedItems/>
    </cacheField>
    <cacheField name="PREGÃO" numFmtId="0">
      <sharedItems/>
    </cacheField>
    <cacheField name="VIGÊNCIA" numFmtId="14">
      <sharedItems containsSemiMixedTypes="0" containsNonDate="0" containsDate="1" containsString="0" minDate="2018-04-18T00:00:00" maxDate="2018-04-19T00:00:00"/>
    </cacheField>
    <cacheField name="CENTRO DE CUSTO" numFmtId="3">
      <sharedItems containsSemiMixedTypes="0" containsString="0" containsNumber="1" containsInteger="1" minValue="100600" maxValue="600000" count="25">
        <n v="110200"/>
        <n v="120100"/>
        <n v="120200"/>
        <n v="130000"/>
        <n v="140530"/>
        <n v="150300"/>
        <n v="160010"/>
        <n v="160216"/>
        <n v="170000"/>
        <n v="210000"/>
        <n v="220300"/>
        <n v="220410"/>
        <n v="230100"/>
        <n v="230300"/>
        <n v="250020"/>
        <n v="270100"/>
        <n v="290300"/>
        <n v="300000"/>
        <n v="400000"/>
        <n v="600000"/>
        <n v="100600"/>
        <n v="180000"/>
        <n v="240000"/>
        <n v="250000"/>
        <n v="280000"/>
      </sharedItems>
    </cacheField>
    <cacheField name="DESCRIÇÃO DO CENTRO DE CUSTO" numFmtId="0">
      <sharedItems/>
    </cacheField>
    <cacheField name="ITEM" numFmtId="0">
      <sharedItems containsSemiMixedTypes="0" containsString="0" containsNumber="1" containsInteger="1" minValue="1" maxValue="50"/>
    </cacheField>
    <cacheField name="DESCRIÇÃO DO PRODUTO" numFmtId="0">
      <sharedItems count="27">
        <s v="PAPEL A4, MATERIAL PAPEL SULFITE, GRAMATURA 90, COR BRANCA. PACOTE COM 500 FOLHAS"/>
        <s v="FORMULÁRIO CONTÍNUO, MATERIAL PAPEL ALCALINO, NÚMERO VIAS 3 VIAS COM CARBONO, NÚMERO COLUNAS 80, COR BRANCA, LARGURA 240 MM, COMPRIMENTO 280 MM"/>
        <s v="FORMULÁRIO CONTÍNUO, MATERIAL PAPEL APERGAMINHADO, NÚMERO VIAS CARBONADO 2 VIAS, GRAMATURA 75 G/M2, NÚMERO COLUNAS 80, COR BRANCA, LARGURA 240 MM, COMPRIMENTO 280 MM, SERRILHA MARGINAL 13 X 13 MM"/>
        <s v="PAPEL AUTO-ADESIVO, MATERIAL PLÁSTICO, TIPO CONTACT, COR INCOLOR, GRAMATURA 60, LARGURA 460, ACABAMENTO SUPERFICIAL BRILHANTE. "/>
        <s v="CARTOLINA, MATERIAL CELULOSE VEGETAL, GRAMATURA 180, COMPRIMENTO 660, LARGURA 500, COR AMARELA."/>
        <s v="CARTOLINA, MATERIAL CELULOSE VEGETAL, GRAMATURA 180, COMPRIMENTO 660, LARGURA 500, COR ROSA."/>
        <s v="CARTOLINA, MATERIAL CELULOSE VEGETAL, GRAMATURA 180, COMPRIMENTO 660, LARGURA 550, COR AZUL."/>
        <s v="FOLHA DE CARTOLINA LAMINADA DOURADA, GRAMATURA 150G, TAMANHO 49X59CM"/>
        <s v="FOLHA DE CELOFANE, TAMANHO 85X100CM, CORES SORTIDAS."/>
        <s v="PAPEL CARTÃO, MATERIAL CELULOSE VEGETAL, GRAMATURA 240, LARGURA 50, COR LARANJA, COMPRIMENTO 70, CARACTERÍSTICAS ADICIONAIS FOSCO, ESPESSURA 0,25MM."/>
        <s v="PAPEL CARTÃO, MATERIAL CELULOSE VEGETAL, GRAMATURA 240, LARGURA 50, COR VERDE, COMPRIMENTO 70, CARACTERÍSTICAS ADICIONAIS FOSCO, ESPESSURA 0,25MM."/>
        <s v="PAPEL CARTÃO, MATERIAL CELULOSE VEGETAL, GRAMATURA 280, LARGURA 50, COR PRETO, COMPRIMENTO 70, CARACTERÍSTICAS ADICIONAIS FOSCO, ESPESSURA 0,25MM. "/>
        <s v="PAPEL COLOR SET, COR PRETA, COMPRIMENTO 66, LARGURA 48, GRAMATURA 110. PACOTE COM 10 FOLHAS."/>
        <s v="PAPEL COLOR SET, COR AMARELA, COMPRIMENTO 66, LARGURA 48, GRAMATURA 110."/>
        <s v="PAPEL COLOR SET, COR AZUL, COMPRIMENTO 66, LARGURA 48, GRAMATURA 110. "/>
        <s v="PAPEL COLOR SET, COR VERDE BANDEIRA, COMPRIMENTO 66, LARGURA 48, GRAMATURA 110."/>
        <s v="PAPEL COLOR SET, COR LARANJA, COMPRIMENTO 66, LARGURA 48, GRAMATURA 110."/>
        <s v="PAPEL CELOFANE, COMPRIMENTO 89, LARGURA 70, COR AMARELO, APLICAÇÃO MATERIAL DE EXPEDIENTE."/>
        <s v="PAPEL CELOFANE, COMPRIMENTO 89, LARGURA 70, COR VERDE, APLICAÇÃO MATERIAL DE EXPEDIENTE"/>
        <s v="PAPEL CELOFANE, COMPRIMENTO 89, LARGURA 70, COR AZUL, APLICAÇÃO MATERIAL DE EXPEDIENTE"/>
        <s v="PAPEL A4, MATERIAL PAPEL RECICLADO, COMPRIMENTO 297 MM, LARGURA 210 MM, APLICAÇÃO IMPRESSORA LASER E JATO DE TINTA, GRAMATURA 75G/M2. "/>
        <s v="PAPEL CARTÃO, MATERIAL CELULOSE VEGETAL, GRAMATURA 240, LARGURA 50, COR AZUL, COMPRIMENTO 70, CARACTERÍSTICAS ADICIONAIS FOSCO, ESPESSURA 0,25MM. "/>
        <s v="PAPEL A4 SULFITE, 75 G/M² 210X297MM, COR VERDE. "/>
        <s v="PAPEL CELOFANE, COMPRIMENTO 89, LARGURA 70, COR LARANJA, APLICAÇÃO MATERIAL DE EXPEDIENTE"/>
        <s v="PAPEL CELOFANE, COMPRIMENTO 89, LARGURA 70, COR VERMELHO, APLICAÇÃO MATERIAL DE EXPEDIENTE"/>
        <s v="PAPEL A4, MATERIAL PAPEL SULFITE, GRAMATURA 90, COR BRANCA."/>
        <s v="PAPEL A4, MATERIAL PAPEL OFFSET, GRAMATURA 120, COR BRANCA."/>
      </sharedItems>
    </cacheField>
    <cacheField name="Nº ENTRADA NO DMSA" numFmtId="0">
      <sharedItems/>
    </cacheField>
    <cacheField name="QUANTID. SOLICITADA" numFmtId="0">
      <sharedItems containsSemiMixedTypes="0" containsString="0" containsNumber="1" containsInteger="1" minValue="1" maxValue="250" count="13">
        <n v="250"/>
        <n v="10"/>
        <n v="1"/>
        <n v="5"/>
        <n v="4"/>
        <n v="50"/>
        <n v="84"/>
        <n v="3"/>
        <n v="8"/>
        <n v="100"/>
        <n v="20"/>
        <n v="2"/>
        <n v="30"/>
      </sharedItems>
    </cacheField>
    <cacheField name="VALOR UNITÁRIO" numFmtId="44">
      <sharedItems containsSemiMixedTypes="0" containsString="0" containsNumber="1" minValue="0.57999999999999996" maxValue="182.89"/>
    </cacheField>
    <cacheField name="VALOR TOTAL" numFmtId="44">
      <sharedItems containsSemiMixedTypes="0" containsString="0" containsNumber="1" minValue="6.4" maxValue="3620"/>
    </cacheField>
    <cacheField name="DATA DO EMPENHO" numFmtId="14">
      <sharedItems containsSemiMixedTypes="0" containsNonDate="0" containsDate="1" containsString="0" minDate="2017-07-14T00:00:00" maxDate="2017-08-31T00:00:00" count="2">
        <d v="2017-07-14T00:00:00"/>
        <d v="2017-08-30T00:00:00"/>
      </sharedItems>
    </cacheField>
    <cacheField name="Nº  NOTA DE EMPENHO" numFmtId="0">
      <sharedItems count="11">
        <s v="2017NE801030"/>
        <s v="2017NE801031"/>
        <s v="2017NE801029"/>
        <s v="2017NE801028"/>
        <s v="2017NE801228"/>
        <s v="2017NE801232"/>
        <s v="2017NE801233"/>
        <s v="2017NE801234"/>
        <s v="2017NE801229"/>
        <s v="2017NE801230"/>
        <s v="2017NE801231"/>
      </sharedItems>
    </cacheField>
    <cacheField name="QUANTID. EMPENHADA" numFmtId="0">
      <sharedItems containsSemiMixedTypes="0" containsString="0" containsNumber="1" containsInteger="1" minValue="1" maxValue="250" count="13">
        <n v="250"/>
        <n v="10"/>
        <n v="1"/>
        <n v="5"/>
        <n v="4"/>
        <n v="50"/>
        <n v="84"/>
        <n v="3"/>
        <n v="8"/>
        <n v="100"/>
        <n v="20"/>
        <n v="2"/>
        <n v="30"/>
      </sharedItems>
    </cacheField>
    <cacheField name="VALOR EMPENHADO" numFmtId="44">
      <sharedItems containsSemiMixedTypes="0" containsString="0" containsNumber="1" minValue="6.4" maxValue="3620"/>
    </cacheField>
    <cacheField name="DATA ENTREGA ALMOXARIFADO" numFmtId="14">
      <sharedItems containsDate="1" containsMixedTypes="1" minDate="2017-08-01T00:00:00" maxDate="2017-08-11T00:00:00"/>
    </cacheField>
    <cacheField name="Nº NOTA FISCAL/RECIBO" numFmtId="0">
      <sharedItems containsMixedTypes="1" containsNumber="1" containsInteger="1" minValue="323" maxValue="5677"/>
    </cacheField>
    <cacheField name="STATUS" numFmtId="0">
      <sharedItems count="3">
        <s v="Concluído"/>
        <s v="Enviado Ofício de Conbraça nº 467/17 em 28/08/2017" u="1"/>
        <s v="Entrega Prevista para 04/10/2017.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">
  <r>
    <s v="23083.002704/2014-53"/>
    <s v="008/2017"/>
    <d v="2018-04-18T00:00:00"/>
    <x v="0"/>
    <s v="Seção de Arquivo e Protocolo Geral"/>
    <n v="20"/>
    <x v="0"/>
    <s v="-"/>
    <x v="0"/>
    <n v="14.48"/>
    <n v="3620"/>
    <x v="0"/>
    <x v="0"/>
    <x v="0"/>
    <n v="3620"/>
    <d v="2017-08-09T00:00:00"/>
    <n v="323"/>
    <x v="0"/>
  </r>
  <r>
    <s v="23083.002704/2014-53"/>
    <s v="008/2017"/>
    <d v="2018-04-18T00:00:00"/>
    <x v="1"/>
    <s v="Departamento de Contabilidade e Finanças"/>
    <n v="9"/>
    <x v="1"/>
    <s v="-"/>
    <x v="1"/>
    <n v="175.7"/>
    <n v="1757"/>
    <x v="0"/>
    <x v="1"/>
    <x v="1"/>
    <n v="1757"/>
    <d v="2017-08-10T00:00:00"/>
    <n v="5677"/>
    <x v="0"/>
  </r>
  <r>
    <s v="23083.002704/2014-53"/>
    <s v="008/2017"/>
    <d v="2018-04-18T00:00:00"/>
    <x v="1"/>
    <s v="Departamento de Contabilidade e Finanças"/>
    <n v="11"/>
    <x v="2"/>
    <s v="-"/>
    <x v="1"/>
    <n v="182.89"/>
    <n v="1828.8999999999999"/>
    <x v="0"/>
    <x v="1"/>
    <x v="1"/>
    <n v="1828.8999999999999"/>
    <d v="2017-08-10T00:00:00"/>
    <n v="5677"/>
    <x v="0"/>
  </r>
  <r>
    <s v="23083.002704/2014-53"/>
    <s v="008/2017"/>
    <d v="2018-04-18T00:00:00"/>
    <x v="2"/>
    <s v="Departamento de Material e Serviços Auxuliares/Almoxarifado Central"/>
    <n v="25"/>
    <x v="3"/>
    <s v="-"/>
    <x v="2"/>
    <n v="40"/>
    <n v="40"/>
    <x v="0"/>
    <x v="2"/>
    <x v="2"/>
    <n v="40"/>
    <d v="2017-08-01T00:00:00"/>
    <n v="1034"/>
    <x v="0"/>
  </r>
  <r>
    <s v="23083.002704/2014-53"/>
    <s v="008/2017"/>
    <d v="2018-04-18T00:00:00"/>
    <x v="3"/>
    <s v="Pró - Reitoria de Assuntos Estudantis"/>
    <n v="1"/>
    <x v="4"/>
    <s v="-"/>
    <x v="2"/>
    <n v="23.93"/>
    <n v="23.93"/>
    <x v="0"/>
    <x v="3"/>
    <x v="2"/>
    <n v="23.93"/>
    <s v="Vencida"/>
    <s v="-"/>
    <x v="0"/>
  </r>
  <r>
    <s v="23083.002704/2014-53"/>
    <s v="008/2017"/>
    <d v="2018-04-18T00:00:00"/>
    <x v="3"/>
    <s v="Pró - Reitoria de Assuntos Estudantis"/>
    <n v="3"/>
    <x v="5"/>
    <s v="-"/>
    <x v="2"/>
    <n v="25.08"/>
    <n v="25.08"/>
    <x v="0"/>
    <x v="3"/>
    <x v="2"/>
    <n v="25.08"/>
    <s v="Vencida"/>
    <s v="-"/>
    <x v="0"/>
  </r>
  <r>
    <s v="23083.002704/2014-53"/>
    <s v="008/2017"/>
    <d v="2018-04-18T00:00:00"/>
    <x v="3"/>
    <s v="Pró - Reitoria de Assuntos Estudantis"/>
    <n v="5"/>
    <x v="6"/>
    <s v="-"/>
    <x v="2"/>
    <n v="42.98"/>
    <n v="42.98"/>
    <x v="0"/>
    <x v="3"/>
    <x v="2"/>
    <n v="42.98"/>
    <s v="Vencida"/>
    <s v="-"/>
    <x v="0"/>
  </r>
  <r>
    <s v="23083.002704/2014-53"/>
    <s v="008/2017"/>
    <d v="2018-04-18T00:00:00"/>
    <x v="3"/>
    <s v="Pró - Reitoria de Assuntos Estudantis"/>
    <n v="6"/>
    <x v="7"/>
    <s v="-"/>
    <x v="3"/>
    <n v="1.28"/>
    <n v="6.4"/>
    <x v="0"/>
    <x v="3"/>
    <x v="3"/>
    <n v="6.4"/>
    <s v="Vencida"/>
    <s v="-"/>
    <x v="0"/>
  </r>
  <r>
    <s v="23083.002704/2014-53"/>
    <s v="008/2017"/>
    <d v="2018-04-18T00:00:00"/>
    <x v="3"/>
    <s v="Pró - Reitoria de Assuntos Estudantis"/>
    <n v="8"/>
    <x v="8"/>
    <s v="-"/>
    <x v="3"/>
    <n v="8"/>
    <n v="40"/>
    <x v="0"/>
    <x v="3"/>
    <x v="3"/>
    <n v="40"/>
    <s v="Vencida"/>
    <s v="-"/>
    <x v="0"/>
  </r>
  <r>
    <s v="23083.002704/2014-53"/>
    <s v="008/2017"/>
    <d v="2018-04-18T00:00:00"/>
    <x v="3"/>
    <s v="Pró - Reitoria de Assuntos Estudantis"/>
    <n v="25"/>
    <x v="3"/>
    <s v="-"/>
    <x v="2"/>
    <n v="40"/>
    <n v="40"/>
    <x v="0"/>
    <x v="2"/>
    <x v="2"/>
    <n v="40"/>
    <d v="2017-08-01T00:00:00"/>
    <n v="1034"/>
    <x v="0"/>
  </r>
  <r>
    <s v="23083.002704/2014-53"/>
    <s v="008/2017"/>
    <d v="2018-04-18T00:00:00"/>
    <x v="3"/>
    <s v="Pró - Reitoria de Assuntos Estudantis"/>
    <n v="36"/>
    <x v="9"/>
    <s v="-"/>
    <x v="2"/>
    <n v="9.1"/>
    <n v="9.1"/>
    <x v="0"/>
    <x v="1"/>
    <x v="2"/>
    <n v="9.1"/>
    <d v="2017-08-10T00:00:00"/>
    <n v="5677"/>
    <x v="0"/>
  </r>
  <r>
    <s v="23083.002704/2014-53"/>
    <s v="008/2017"/>
    <d v="2018-04-18T00:00:00"/>
    <x v="3"/>
    <s v="Pró - Reitoria de Assuntos Estudantis"/>
    <n v="38"/>
    <x v="10"/>
    <s v="-"/>
    <x v="2"/>
    <n v="9.34"/>
    <n v="9.34"/>
    <x v="0"/>
    <x v="1"/>
    <x v="2"/>
    <n v="9.34"/>
    <d v="2017-08-10T00:00:00"/>
    <n v="5677"/>
    <x v="0"/>
  </r>
  <r>
    <s v="23083.002704/2014-53"/>
    <s v="008/2017"/>
    <d v="2018-04-18T00:00:00"/>
    <x v="3"/>
    <s v="Pró - Reitoria de Assuntos Estudantis"/>
    <n v="39"/>
    <x v="11"/>
    <s v="-"/>
    <x v="2"/>
    <n v="7.3"/>
    <n v="7.3"/>
    <x v="0"/>
    <x v="1"/>
    <x v="2"/>
    <n v="7.3"/>
    <d v="2017-08-10T00:00:00"/>
    <n v="5677"/>
    <x v="0"/>
  </r>
  <r>
    <s v="23083.002704/2014-53"/>
    <s v="008/2017"/>
    <d v="2018-04-18T00:00:00"/>
    <x v="4"/>
    <s v="Curso de Especialização &quot;Docência na Educação Infantil&quot;"/>
    <n v="49"/>
    <x v="12"/>
    <s v="-"/>
    <x v="4"/>
    <n v="7.88"/>
    <n v="31.52"/>
    <x v="0"/>
    <x v="3"/>
    <x v="4"/>
    <n v="31.52"/>
    <s v="Vencida"/>
    <s v="-"/>
    <x v="0"/>
  </r>
  <r>
    <s v="23083.002704/2014-53"/>
    <s v="008/2017"/>
    <d v="2018-04-18T00:00:00"/>
    <x v="4"/>
    <s v="Curso de Especialização &quot;Docência na Educação Infantil&quot;"/>
    <n v="46"/>
    <x v="13"/>
    <s v="-"/>
    <x v="4"/>
    <n v="6.6"/>
    <n v="26.4"/>
    <x v="0"/>
    <x v="3"/>
    <x v="4"/>
    <n v="26.4"/>
    <s v="Vencida"/>
    <s v="-"/>
    <x v="0"/>
  </r>
  <r>
    <s v="23083.002704/2014-53"/>
    <s v="008/2017"/>
    <d v="2018-04-18T00:00:00"/>
    <x v="4"/>
    <s v="Curso de Especialização &quot;Docência na Educação Infantil&quot;"/>
    <n v="47"/>
    <x v="14"/>
    <s v="-"/>
    <x v="4"/>
    <n v="5.35"/>
    <n v="21.4"/>
    <x v="0"/>
    <x v="3"/>
    <x v="4"/>
    <n v="21.4"/>
    <s v="Vencida"/>
    <s v="-"/>
    <x v="0"/>
  </r>
  <r>
    <s v="23083.002704/2014-53"/>
    <s v="008/2017"/>
    <d v="2018-04-18T00:00:00"/>
    <x v="4"/>
    <s v="Curso de Especialização &quot;Docência na Educação Infantil&quot;"/>
    <n v="50"/>
    <x v="15"/>
    <s v="-"/>
    <x v="4"/>
    <n v="7.9"/>
    <n v="31.6"/>
    <x v="0"/>
    <x v="3"/>
    <x v="4"/>
    <n v="31.6"/>
    <s v="Vencida"/>
    <s v="-"/>
    <x v="0"/>
  </r>
  <r>
    <s v="23083.002704/2014-53"/>
    <s v="008/2017"/>
    <d v="2018-04-18T00:00:00"/>
    <x v="4"/>
    <s v="Curso de Especialização &quot;Docência na Educação Infantil&quot;"/>
    <n v="48"/>
    <x v="16"/>
    <s v="-"/>
    <x v="4"/>
    <n v="7.88"/>
    <n v="31.52"/>
    <x v="0"/>
    <x v="3"/>
    <x v="4"/>
    <n v="31.52"/>
    <s v="Vencida"/>
    <s v="-"/>
    <x v="0"/>
  </r>
  <r>
    <s v="23083.002704/2014-53"/>
    <s v="008/2017"/>
    <d v="2018-04-18T00:00:00"/>
    <x v="4"/>
    <s v="Curso de Especialização &quot;Docência na Educação Infantil&quot;"/>
    <n v="41"/>
    <x v="17"/>
    <s v="-"/>
    <x v="5"/>
    <n v="0.57999999999999996"/>
    <n v="28.999999999999996"/>
    <x v="0"/>
    <x v="3"/>
    <x v="5"/>
    <n v="28.999999999999996"/>
    <s v="Vencida"/>
    <s v="-"/>
    <x v="0"/>
  </r>
  <r>
    <s v="23083.002704/2014-53"/>
    <s v="008/2017"/>
    <d v="2018-04-18T00:00:00"/>
    <x v="4"/>
    <s v="Curso de Especialização &quot;Docência na Educação Infantil&quot;"/>
    <n v="44"/>
    <x v="18"/>
    <s v="-"/>
    <x v="5"/>
    <n v="0.57999999999999996"/>
    <n v="28.999999999999996"/>
    <x v="0"/>
    <x v="3"/>
    <x v="5"/>
    <n v="28.999999999999996"/>
    <s v="Vencida"/>
    <s v="-"/>
    <x v="0"/>
  </r>
  <r>
    <s v="23083.002704/2014-53"/>
    <s v="008/2017"/>
    <d v="2018-04-18T00:00:00"/>
    <x v="4"/>
    <s v="Curso de Especialização &quot;Docência na Educação Infantil&quot;"/>
    <n v="42"/>
    <x v="19"/>
    <s v="-"/>
    <x v="5"/>
    <n v="0.57999999999999996"/>
    <n v="28.999999999999996"/>
    <x v="0"/>
    <x v="3"/>
    <x v="5"/>
    <n v="28.999999999999996"/>
    <s v="Vencida"/>
    <s v="-"/>
    <x v="0"/>
  </r>
  <r>
    <s v="23083.002704/2014-53"/>
    <s v="008/2017"/>
    <d v="2018-04-18T00:00:00"/>
    <x v="5"/>
    <s v="Centro de Arte e Cultura"/>
    <n v="6"/>
    <x v="7"/>
    <s v="-"/>
    <x v="5"/>
    <n v="1.28"/>
    <n v="64"/>
    <x v="0"/>
    <x v="3"/>
    <x v="5"/>
    <n v="64"/>
    <s v="Vencida"/>
    <s v="-"/>
    <x v="0"/>
  </r>
  <r>
    <s v="23083.002704/2014-53"/>
    <s v="008/2017"/>
    <d v="2018-04-18T00:00:00"/>
    <x v="5"/>
    <s v="Centro de Arte e Cultura"/>
    <n v="19"/>
    <x v="20"/>
    <s v="-"/>
    <x v="6"/>
    <n v="14"/>
    <n v="1176"/>
    <x v="0"/>
    <x v="0"/>
    <x v="6"/>
    <n v="1176"/>
    <d v="2017-08-09T00:00:00"/>
    <n v="323"/>
    <x v="0"/>
  </r>
  <r>
    <s v="23083.002704/2014-53"/>
    <s v="008/2017"/>
    <d v="2018-04-18T00:00:00"/>
    <x v="5"/>
    <s v="Centro de Arte e Cultura"/>
    <n v="34"/>
    <x v="21"/>
    <s v="-"/>
    <x v="7"/>
    <n v="9.2200000000000006"/>
    <n v="27.660000000000004"/>
    <x v="0"/>
    <x v="1"/>
    <x v="7"/>
    <n v="27.660000000000004"/>
    <d v="2017-08-10T00:00:00"/>
    <n v="5677"/>
    <x v="0"/>
  </r>
  <r>
    <s v="23083.002704/2014-53"/>
    <s v="008/2017"/>
    <d v="2018-04-18T00:00:00"/>
    <x v="5"/>
    <s v="Centro de Arte e Cultura"/>
    <n v="36"/>
    <x v="9"/>
    <s v="-"/>
    <x v="7"/>
    <n v="9.1"/>
    <n v="27.299999999999997"/>
    <x v="0"/>
    <x v="1"/>
    <x v="7"/>
    <n v="27.299999999999997"/>
    <d v="2017-08-10T00:00:00"/>
    <n v="5677"/>
    <x v="0"/>
  </r>
  <r>
    <s v="23083.002704/2014-53"/>
    <s v="008/2017"/>
    <d v="2018-04-18T00:00:00"/>
    <x v="5"/>
    <s v="Centro de Arte e Cultura"/>
    <n v="38"/>
    <x v="10"/>
    <s v="-"/>
    <x v="7"/>
    <n v="9.34"/>
    <n v="28.02"/>
    <x v="0"/>
    <x v="1"/>
    <x v="7"/>
    <n v="28.02"/>
    <d v="2017-08-10T00:00:00"/>
    <n v="5677"/>
    <x v="0"/>
  </r>
  <r>
    <s v="23083.002704/2014-53"/>
    <s v="008/2017"/>
    <d v="2018-04-18T00:00:00"/>
    <x v="5"/>
    <s v="Centro de Arte e Cultura"/>
    <n v="39"/>
    <x v="11"/>
    <s v="-"/>
    <x v="7"/>
    <n v="7.3"/>
    <n v="21.9"/>
    <x v="0"/>
    <x v="1"/>
    <x v="7"/>
    <n v="21.9"/>
    <d v="2017-08-10T00:00:00"/>
    <n v="5677"/>
    <x v="0"/>
  </r>
  <r>
    <s v="23083.002704/2014-53"/>
    <s v="008/2017"/>
    <d v="2018-04-18T00:00:00"/>
    <x v="6"/>
    <s v="Editora Universidade Rural"/>
    <n v="19"/>
    <x v="20"/>
    <s v="-"/>
    <x v="3"/>
    <n v="14"/>
    <n v="70"/>
    <x v="0"/>
    <x v="0"/>
    <x v="3"/>
    <n v="70"/>
    <d v="2017-08-09T00:00:00"/>
    <n v="323"/>
    <x v="0"/>
  </r>
  <r>
    <s v="23083.002704/2014-53"/>
    <s v="008/2017"/>
    <d v="2018-04-18T00:00:00"/>
    <x v="7"/>
    <s v="Coordenação de Programa de Pós - Graduação (PPGEDUC)"/>
    <n v="20"/>
    <x v="0"/>
    <s v="-"/>
    <x v="8"/>
    <n v="14.48"/>
    <n v="115.84"/>
    <x v="0"/>
    <x v="0"/>
    <x v="8"/>
    <n v="115.84"/>
    <d v="2017-08-09T00:00:00"/>
    <n v="323"/>
    <x v="0"/>
  </r>
  <r>
    <s v="23083.002704/2014-53"/>
    <s v="008/2017"/>
    <d v="2018-04-18T00:00:00"/>
    <x v="8"/>
    <s v="CAIC"/>
    <n v="17"/>
    <x v="22"/>
    <s v="-"/>
    <x v="8"/>
    <n v="19.149999999999999"/>
    <n v="153.19999999999999"/>
    <x v="0"/>
    <x v="3"/>
    <x v="8"/>
    <n v="153.19999999999999"/>
    <s v="Vencida"/>
    <s v="-"/>
    <x v="0"/>
  </r>
  <r>
    <s v="23083.002704/2014-53"/>
    <s v="008/2017"/>
    <d v="2018-04-18T00:00:00"/>
    <x v="8"/>
    <s v="CAIC"/>
    <n v="19"/>
    <x v="20"/>
    <s v="-"/>
    <x v="1"/>
    <n v="14"/>
    <n v="140"/>
    <x v="0"/>
    <x v="0"/>
    <x v="1"/>
    <n v="140"/>
    <d v="2017-08-09T00:00:00"/>
    <n v="323"/>
    <x v="0"/>
  </r>
  <r>
    <s v="23083.002704/2014-53"/>
    <s v="008/2017"/>
    <d v="2018-04-18T00:00:00"/>
    <x v="8"/>
    <s v="CAIC"/>
    <n v="34"/>
    <x v="21"/>
    <s v="-"/>
    <x v="7"/>
    <n v="9.2200000000000006"/>
    <n v="27.660000000000004"/>
    <x v="0"/>
    <x v="1"/>
    <x v="7"/>
    <n v="27.660000000000004"/>
    <d v="2017-08-10T00:00:00"/>
    <n v="5677"/>
    <x v="0"/>
  </r>
  <r>
    <s v="23083.002704/2014-53"/>
    <s v="008/2017"/>
    <d v="2018-04-18T00:00:00"/>
    <x v="8"/>
    <s v="CAIC"/>
    <n v="36"/>
    <x v="9"/>
    <s v="-"/>
    <x v="7"/>
    <n v="9.1"/>
    <n v="27.299999999999997"/>
    <x v="0"/>
    <x v="1"/>
    <x v="7"/>
    <n v="27.299999999999997"/>
    <d v="2017-08-10T00:00:00"/>
    <n v="5677"/>
    <x v="0"/>
  </r>
  <r>
    <s v="23083.002704/2014-53"/>
    <s v="008/2017"/>
    <d v="2018-04-18T00:00:00"/>
    <x v="8"/>
    <s v="CAIC"/>
    <n v="38"/>
    <x v="10"/>
    <s v="-"/>
    <x v="3"/>
    <n v="9.34"/>
    <n v="46.7"/>
    <x v="0"/>
    <x v="1"/>
    <x v="3"/>
    <n v="46.7"/>
    <d v="2017-08-10T00:00:00"/>
    <n v="5677"/>
    <x v="0"/>
  </r>
  <r>
    <s v="23083.002704/2014-53"/>
    <s v="008/2017"/>
    <d v="2018-04-18T00:00:00"/>
    <x v="9"/>
    <s v="Instituto de Agronomia"/>
    <n v="19"/>
    <x v="20"/>
    <s v="-"/>
    <x v="1"/>
    <n v="14"/>
    <n v="140"/>
    <x v="0"/>
    <x v="0"/>
    <x v="1"/>
    <n v="140"/>
    <d v="2017-08-09T00:00:00"/>
    <n v="323"/>
    <x v="0"/>
  </r>
  <r>
    <s v="23083.002704/2014-53"/>
    <s v="008/2017"/>
    <d v="2018-04-18T00:00:00"/>
    <x v="10"/>
    <s v="Departamento de Ciências Fisiológicas"/>
    <n v="20"/>
    <x v="0"/>
    <s v="-"/>
    <x v="9"/>
    <n v="14.48"/>
    <n v="1448"/>
    <x v="0"/>
    <x v="0"/>
    <x v="9"/>
    <n v="1448"/>
    <d v="2017-08-09T00:00:00"/>
    <n v="323"/>
    <x v="0"/>
  </r>
  <r>
    <s v="23083.002704/2014-53"/>
    <s v="008/2017"/>
    <d v="2018-04-18T00:00:00"/>
    <x v="11"/>
    <s v="Laboratório Oficial de Diagnóstico Fitossanitário"/>
    <n v="19"/>
    <x v="20"/>
    <s v="-"/>
    <x v="10"/>
    <n v="14"/>
    <n v="280"/>
    <x v="0"/>
    <x v="0"/>
    <x v="10"/>
    <n v="280"/>
    <d v="2017-08-09T00:00:00"/>
    <n v="323"/>
    <x v="0"/>
  </r>
  <r>
    <s v="23083.002704/2014-53"/>
    <s v="008/2017"/>
    <d v="2018-04-18T00:00:00"/>
    <x v="12"/>
    <s v="Departamento de Física"/>
    <n v="19"/>
    <x v="20"/>
    <s v="-"/>
    <x v="5"/>
    <n v="14"/>
    <n v="700"/>
    <x v="0"/>
    <x v="0"/>
    <x v="5"/>
    <n v="700"/>
    <d v="2017-08-09T00:00:00"/>
    <n v="323"/>
    <x v="0"/>
  </r>
  <r>
    <s v="23083.002704/2014-53"/>
    <s v="008/2017"/>
    <d v="2018-04-18T00:00:00"/>
    <x v="13"/>
    <s v="Departamento de Química"/>
    <n v="25"/>
    <x v="3"/>
    <s v="-"/>
    <x v="11"/>
    <n v="40"/>
    <n v="80"/>
    <x v="0"/>
    <x v="2"/>
    <x v="11"/>
    <n v="80"/>
    <d v="2017-08-01T00:00:00"/>
    <n v="1034"/>
    <x v="0"/>
  </r>
  <r>
    <s v="23083.002704/2014-53"/>
    <s v="008/2017"/>
    <d v="2018-04-18T00:00:00"/>
    <x v="14"/>
    <s v="Licenciatura em Educação do Campo - PROCAMPO"/>
    <n v="19"/>
    <x v="20"/>
    <s v="-"/>
    <x v="10"/>
    <n v="14"/>
    <n v="280"/>
    <x v="0"/>
    <x v="0"/>
    <x v="10"/>
    <n v="280"/>
    <d v="2017-08-09T00:00:00"/>
    <n v="323"/>
    <x v="0"/>
  </r>
  <r>
    <s v="23083.002704/2014-53"/>
    <s v="008/2017"/>
    <d v="2018-04-18T00:00:00"/>
    <x v="15"/>
    <s v="Departamento de Arquitetura e Urbanismo"/>
    <n v="25"/>
    <x v="3"/>
    <s v="-"/>
    <x v="11"/>
    <n v="40"/>
    <n v="80"/>
    <x v="0"/>
    <x v="2"/>
    <x v="11"/>
    <n v="80"/>
    <d v="2017-08-01T00:00:00"/>
    <n v="1034"/>
    <x v="0"/>
  </r>
  <r>
    <s v="23083.002704/2014-53"/>
    <s v="008/2017"/>
    <d v="2018-04-18T00:00:00"/>
    <x v="16"/>
    <s v="Departamento de Reprodução e Avaliação Animal"/>
    <n v="20"/>
    <x v="0"/>
    <s v="-"/>
    <x v="2"/>
    <n v="14.48"/>
    <n v="14.48"/>
    <x v="0"/>
    <x v="0"/>
    <x v="2"/>
    <n v="14.48"/>
    <d v="2017-08-09T00:00:00"/>
    <n v="323"/>
    <x v="0"/>
  </r>
  <r>
    <s v="23083.002704/2014-53"/>
    <s v="008/2017"/>
    <d v="2018-04-18T00:00:00"/>
    <x v="17"/>
    <s v="Campus da UFRRJ em Nova Iguaçu"/>
    <n v="19"/>
    <x v="20"/>
    <s v="-"/>
    <x v="5"/>
    <n v="14"/>
    <n v="700"/>
    <x v="0"/>
    <x v="0"/>
    <x v="5"/>
    <n v="700"/>
    <d v="2017-08-09T00:00:00"/>
    <n v="323"/>
    <x v="0"/>
  </r>
  <r>
    <s v="23083.002704/2014-53"/>
    <s v="008/2017"/>
    <d v="2018-04-18T00:00:00"/>
    <x v="18"/>
    <s v="Campus da UFRRJ em Três Rios"/>
    <n v="25"/>
    <x v="3"/>
    <s v="-"/>
    <x v="4"/>
    <n v="40"/>
    <n v="160"/>
    <x v="0"/>
    <x v="2"/>
    <x v="4"/>
    <n v="160"/>
    <d v="2017-08-01T00:00:00"/>
    <n v="1034"/>
    <x v="0"/>
  </r>
  <r>
    <s v="23083.002704/2014-53"/>
    <s v="008/2017"/>
    <d v="2018-04-18T00:00:00"/>
    <x v="19"/>
    <s v="Instituto de Ciências Sociais Aplicadas"/>
    <n v="20"/>
    <x v="0"/>
    <s v="-"/>
    <x v="4"/>
    <n v="14.48"/>
    <n v="57.92"/>
    <x v="0"/>
    <x v="0"/>
    <x v="4"/>
    <n v="57.92"/>
    <d v="2017-08-09T00:00:00"/>
    <n v="323"/>
    <x v="0"/>
  </r>
  <r>
    <s v="23083.002704/2014-53"/>
    <s v="008/2017"/>
    <d v="2018-04-18T00:00:00"/>
    <x v="19"/>
    <s v="Instituto de Ciências Sociais Aplicadas"/>
    <n v="25"/>
    <x v="3"/>
    <s v="-"/>
    <x v="2"/>
    <n v="40"/>
    <n v="40"/>
    <x v="0"/>
    <x v="2"/>
    <x v="2"/>
    <n v="40"/>
    <d v="2017-08-01T00:00:00"/>
    <n v="1034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63">
  <r>
    <s v="23083.002704/2014-53"/>
    <s v="008/2017"/>
    <d v="2018-04-18T00:00:00"/>
    <x v="0"/>
    <s v="Seção de Arquivo e Protocolo Geral"/>
    <n v="20"/>
    <x v="0"/>
    <s v="-"/>
    <x v="0"/>
    <n v="14.48"/>
    <n v="3620"/>
    <x v="0"/>
    <x v="0"/>
    <x v="0"/>
    <n v="3620"/>
    <d v="2017-08-09T00:00:00"/>
    <n v="323"/>
    <x v="0"/>
  </r>
  <r>
    <s v="23083.002704/2014-53"/>
    <s v="008/2017"/>
    <d v="2018-04-18T00:00:00"/>
    <x v="1"/>
    <s v="Departamento de Contabilidade e Finanças"/>
    <n v="9"/>
    <x v="1"/>
    <s v="-"/>
    <x v="1"/>
    <n v="175.7"/>
    <n v="1757"/>
    <x v="0"/>
    <x v="1"/>
    <x v="1"/>
    <n v="1757"/>
    <d v="2017-08-10T00:00:00"/>
    <n v="5677"/>
    <x v="0"/>
  </r>
  <r>
    <s v="23083.002704/2014-53"/>
    <s v="008/2017"/>
    <d v="2018-04-18T00:00:00"/>
    <x v="1"/>
    <s v="Departamento de Contabilidade e Finanças"/>
    <n v="11"/>
    <x v="2"/>
    <s v="-"/>
    <x v="1"/>
    <n v="182.89"/>
    <n v="1828.8999999999999"/>
    <x v="0"/>
    <x v="1"/>
    <x v="1"/>
    <n v="1828.8999999999999"/>
    <d v="2017-08-10T00:00:00"/>
    <n v="5677"/>
    <x v="0"/>
  </r>
  <r>
    <s v="23083.002704/2014-53"/>
    <s v="008/2017"/>
    <d v="2018-04-18T00:00:00"/>
    <x v="2"/>
    <s v="Departamento de Material e Serviços Auxuliares/Almoxarifado Central"/>
    <n v="25"/>
    <x v="3"/>
    <s v="-"/>
    <x v="2"/>
    <n v="40"/>
    <n v="40"/>
    <x v="0"/>
    <x v="2"/>
    <x v="2"/>
    <n v="40"/>
    <d v="2017-08-01T00:00:00"/>
    <n v="1034"/>
    <x v="0"/>
  </r>
  <r>
    <s v="23083.002704/2014-53"/>
    <s v="008/2017"/>
    <d v="2018-04-18T00:00:00"/>
    <x v="3"/>
    <s v="Pró - Reitoria de Assuntos Estudantis"/>
    <n v="1"/>
    <x v="4"/>
    <s v="-"/>
    <x v="2"/>
    <n v="23.93"/>
    <n v="23.93"/>
    <x v="0"/>
    <x v="3"/>
    <x v="2"/>
    <n v="23.93"/>
    <s v="Vencida"/>
    <s v="-"/>
    <x v="0"/>
  </r>
  <r>
    <s v="23083.002704/2014-53"/>
    <s v="008/2017"/>
    <d v="2018-04-18T00:00:00"/>
    <x v="3"/>
    <s v="Pró - Reitoria de Assuntos Estudantis"/>
    <n v="3"/>
    <x v="5"/>
    <s v="-"/>
    <x v="2"/>
    <n v="25.08"/>
    <n v="25.08"/>
    <x v="0"/>
    <x v="3"/>
    <x v="2"/>
    <n v="25.08"/>
    <s v="Vencida"/>
    <s v="-"/>
    <x v="0"/>
  </r>
  <r>
    <s v="23083.002704/2014-53"/>
    <s v="008/2017"/>
    <d v="2018-04-18T00:00:00"/>
    <x v="3"/>
    <s v="Pró - Reitoria de Assuntos Estudantis"/>
    <n v="5"/>
    <x v="6"/>
    <s v="-"/>
    <x v="2"/>
    <n v="42.98"/>
    <n v="42.98"/>
    <x v="0"/>
    <x v="3"/>
    <x v="2"/>
    <n v="42.98"/>
    <s v="Vencida"/>
    <s v="-"/>
    <x v="0"/>
  </r>
  <r>
    <s v="23083.002704/2014-53"/>
    <s v="008/2017"/>
    <d v="2018-04-18T00:00:00"/>
    <x v="3"/>
    <s v="Pró - Reitoria de Assuntos Estudantis"/>
    <n v="6"/>
    <x v="7"/>
    <s v="-"/>
    <x v="3"/>
    <n v="1.28"/>
    <n v="6.4"/>
    <x v="0"/>
    <x v="3"/>
    <x v="3"/>
    <n v="6.4"/>
    <s v="Vencida"/>
    <s v="-"/>
    <x v="0"/>
  </r>
  <r>
    <s v="23083.002704/2014-53"/>
    <s v="008/2017"/>
    <d v="2018-04-18T00:00:00"/>
    <x v="3"/>
    <s v="Pró - Reitoria de Assuntos Estudantis"/>
    <n v="8"/>
    <x v="8"/>
    <s v="-"/>
    <x v="3"/>
    <n v="8"/>
    <n v="40"/>
    <x v="0"/>
    <x v="3"/>
    <x v="3"/>
    <n v="40"/>
    <s v="Vencida"/>
    <s v="-"/>
    <x v="0"/>
  </r>
  <r>
    <s v="23083.002704/2014-53"/>
    <s v="008/2017"/>
    <d v="2018-04-18T00:00:00"/>
    <x v="3"/>
    <s v="Pró - Reitoria de Assuntos Estudantis"/>
    <n v="25"/>
    <x v="3"/>
    <s v="-"/>
    <x v="2"/>
    <n v="40"/>
    <n v="40"/>
    <x v="0"/>
    <x v="2"/>
    <x v="2"/>
    <n v="40"/>
    <d v="2017-08-01T00:00:00"/>
    <n v="1034"/>
    <x v="0"/>
  </r>
  <r>
    <s v="23083.002704/2014-53"/>
    <s v="008/2017"/>
    <d v="2018-04-18T00:00:00"/>
    <x v="3"/>
    <s v="Pró - Reitoria de Assuntos Estudantis"/>
    <n v="36"/>
    <x v="9"/>
    <s v="-"/>
    <x v="2"/>
    <n v="9.1"/>
    <n v="9.1"/>
    <x v="0"/>
    <x v="1"/>
    <x v="2"/>
    <n v="9.1"/>
    <d v="2017-08-10T00:00:00"/>
    <n v="5677"/>
    <x v="0"/>
  </r>
  <r>
    <s v="23083.002704/2014-53"/>
    <s v="008/2017"/>
    <d v="2018-04-18T00:00:00"/>
    <x v="3"/>
    <s v="Pró - Reitoria de Assuntos Estudantis"/>
    <n v="38"/>
    <x v="10"/>
    <s v="-"/>
    <x v="2"/>
    <n v="9.34"/>
    <n v="9.34"/>
    <x v="0"/>
    <x v="1"/>
    <x v="2"/>
    <n v="9.34"/>
    <d v="2017-08-10T00:00:00"/>
    <n v="5677"/>
    <x v="0"/>
  </r>
  <r>
    <s v="23083.002704/2014-53"/>
    <s v="008/2017"/>
    <d v="2018-04-18T00:00:00"/>
    <x v="3"/>
    <s v="Pró - Reitoria de Assuntos Estudantis"/>
    <n v="39"/>
    <x v="11"/>
    <s v="-"/>
    <x v="2"/>
    <n v="7.3"/>
    <n v="7.3"/>
    <x v="0"/>
    <x v="1"/>
    <x v="2"/>
    <n v="7.3"/>
    <d v="2017-08-10T00:00:00"/>
    <n v="5677"/>
    <x v="0"/>
  </r>
  <r>
    <s v="23083.002704/2014-53"/>
    <s v="008/2017"/>
    <d v="2018-04-18T00:00:00"/>
    <x v="4"/>
    <s v="Curso de Especialização &quot;Docência na Educação Infantil&quot;"/>
    <n v="49"/>
    <x v="12"/>
    <s v="-"/>
    <x v="4"/>
    <n v="7.88"/>
    <n v="31.52"/>
    <x v="0"/>
    <x v="3"/>
    <x v="4"/>
    <n v="31.52"/>
    <s v="Vencida"/>
    <s v="-"/>
    <x v="0"/>
  </r>
  <r>
    <s v="23083.002704/2014-53"/>
    <s v="008/2017"/>
    <d v="2018-04-18T00:00:00"/>
    <x v="4"/>
    <s v="Curso de Especialização &quot;Docência na Educação Infantil&quot;"/>
    <n v="46"/>
    <x v="13"/>
    <s v="-"/>
    <x v="4"/>
    <n v="6.6"/>
    <n v="26.4"/>
    <x v="0"/>
    <x v="3"/>
    <x v="4"/>
    <n v="26.4"/>
    <s v="Vencida"/>
    <s v="-"/>
    <x v="0"/>
  </r>
  <r>
    <s v="23083.002704/2014-53"/>
    <s v="008/2017"/>
    <d v="2018-04-18T00:00:00"/>
    <x v="4"/>
    <s v="Curso de Especialização &quot;Docência na Educação Infantil&quot;"/>
    <n v="47"/>
    <x v="14"/>
    <s v="-"/>
    <x v="4"/>
    <n v="5.35"/>
    <n v="21.4"/>
    <x v="0"/>
    <x v="3"/>
    <x v="4"/>
    <n v="21.4"/>
    <s v="Vencida"/>
    <s v="-"/>
    <x v="0"/>
  </r>
  <r>
    <s v="23083.002704/2014-53"/>
    <s v="008/2017"/>
    <d v="2018-04-18T00:00:00"/>
    <x v="4"/>
    <s v="Curso de Especialização &quot;Docência na Educação Infantil&quot;"/>
    <n v="50"/>
    <x v="15"/>
    <s v="-"/>
    <x v="4"/>
    <n v="7.9"/>
    <n v="31.6"/>
    <x v="0"/>
    <x v="3"/>
    <x v="4"/>
    <n v="31.6"/>
    <s v="Vencida"/>
    <s v="-"/>
    <x v="0"/>
  </r>
  <r>
    <s v="23083.002704/2014-53"/>
    <s v="008/2017"/>
    <d v="2018-04-18T00:00:00"/>
    <x v="4"/>
    <s v="Curso de Especialização &quot;Docência na Educação Infantil&quot;"/>
    <n v="48"/>
    <x v="16"/>
    <s v="-"/>
    <x v="4"/>
    <n v="7.88"/>
    <n v="31.52"/>
    <x v="0"/>
    <x v="3"/>
    <x v="4"/>
    <n v="31.52"/>
    <s v="Vencida"/>
    <s v="-"/>
    <x v="0"/>
  </r>
  <r>
    <s v="23083.002704/2014-53"/>
    <s v="008/2017"/>
    <d v="2018-04-18T00:00:00"/>
    <x v="4"/>
    <s v="Curso de Especialização &quot;Docência na Educação Infantil&quot;"/>
    <n v="41"/>
    <x v="17"/>
    <s v="-"/>
    <x v="5"/>
    <n v="0.57999999999999996"/>
    <n v="28.999999999999996"/>
    <x v="0"/>
    <x v="3"/>
    <x v="5"/>
    <n v="28.999999999999996"/>
    <s v="Vencida"/>
    <s v="-"/>
    <x v="0"/>
  </r>
  <r>
    <s v="23083.002704/2014-53"/>
    <s v="008/2017"/>
    <d v="2018-04-18T00:00:00"/>
    <x v="4"/>
    <s v="Curso de Especialização &quot;Docência na Educação Infantil&quot;"/>
    <n v="44"/>
    <x v="18"/>
    <s v="-"/>
    <x v="5"/>
    <n v="0.57999999999999996"/>
    <n v="28.999999999999996"/>
    <x v="0"/>
    <x v="3"/>
    <x v="5"/>
    <n v="28.999999999999996"/>
    <s v="Vencida"/>
    <s v="-"/>
    <x v="0"/>
  </r>
  <r>
    <s v="23083.002704/2014-53"/>
    <s v="008/2017"/>
    <d v="2018-04-18T00:00:00"/>
    <x v="4"/>
    <s v="Curso de Especialização &quot;Docência na Educação Infantil&quot;"/>
    <n v="42"/>
    <x v="19"/>
    <s v="-"/>
    <x v="5"/>
    <n v="0.57999999999999996"/>
    <n v="28.999999999999996"/>
    <x v="0"/>
    <x v="3"/>
    <x v="5"/>
    <n v="28.999999999999996"/>
    <s v="Vencida"/>
    <s v="-"/>
    <x v="0"/>
  </r>
  <r>
    <s v="23083.002704/2014-53"/>
    <s v="008/2017"/>
    <d v="2018-04-18T00:00:00"/>
    <x v="5"/>
    <s v="Centro de Arte e Cultura"/>
    <n v="6"/>
    <x v="7"/>
    <s v="-"/>
    <x v="5"/>
    <n v="1.28"/>
    <n v="64"/>
    <x v="0"/>
    <x v="3"/>
    <x v="5"/>
    <n v="64"/>
    <s v="Vencida"/>
    <s v="-"/>
    <x v="0"/>
  </r>
  <r>
    <s v="23083.002704/2014-53"/>
    <s v="008/2017"/>
    <d v="2018-04-18T00:00:00"/>
    <x v="5"/>
    <s v="Centro de Arte e Cultura"/>
    <n v="19"/>
    <x v="20"/>
    <s v="-"/>
    <x v="6"/>
    <n v="14"/>
    <n v="1176"/>
    <x v="0"/>
    <x v="0"/>
    <x v="6"/>
    <n v="1176"/>
    <d v="2017-08-09T00:00:00"/>
    <n v="323"/>
    <x v="0"/>
  </r>
  <r>
    <s v="23083.002704/2014-53"/>
    <s v="008/2017"/>
    <d v="2018-04-18T00:00:00"/>
    <x v="5"/>
    <s v="Centro de Arte e Cultura"/>
    <n v="34"/>
    <x v="21"/>
    <s v="-"/>
    <x v="7"/>
    <n v="9.2200000000000006"/>
    <n v="27.660000000000004"/>
    <x v="0"/>
    <x v="1"/>
    <x v="7"/>
    <n v="27.660000000000004"/>
    <d v="2017-08-10T00:00:00"/>
    <n v="5677"/>
    <x v="0"/>
  </r>
  <r>
    <s v="23083.002704/2014-53"/>
    <s v="008/2017"/>
    <d v="2018-04-18T00:00:00"/>
    <x v="5"/>
    <s v="Centro de Arte e Cultura"/>
    <n v="36"/>
    <x v="9"/>
    <s v="-"/>
    <x v="7"/>
    <n v="9.1"/>
    <n v="27.299999999999997"/>
    <x v="0"/>
    <x v="1"/>
    <x v="7"/>
    <n v="27.299999999999997"/>
    <d v="2017-08-10T00:00:00"/>
    <n v="5677"/>
    <x v="0"/>
  </r>
  <r>
    <s v="23083.002704/2014-53"/>
    <s v="008/2017"/>
    <d v="2018-04-18T00:00:00"/>
    <x v="5"/>
    <s v="Centro de Arte e Cultura"/>
    <n v="38"/>
    <x v="10"/>
    <s v="-"/>
    <x v="7"/>
    <n v="9.34"/>
    <n v="28.02"/>
    <x v="0"/>
    <x v="1"/>
    <x v="7"/>
    <n v="28.02"/>
    <d v="2017-08-10T00:00:00"/>
    <n v="5677"/>
    <x v="0"/>
  </r>
  <r>
    <s v="23083.002704/2014-53"/>
    <s v="008/2017"/>
    <d v="2018-04-18T00:00:00"/>
    <x v="5"/>
    <s v="Centro de Arte e Cultura"/>
    <n v="39"/>
    <x v="11"/>
    <s v="-"/>
    <x v="7"/>
    <n v="7.3"/>
    <n v="21.9"/>
    <x v="0"/>
    <x v="1"/>
    <x v="7"/>
    <n v="21.9"/>
    <d v="2017-08-10T00:00:00"/>
    <n v="5677"/>
    <x v="0"/>
  </r>
  <r>
    <s v="23083.002704/2014-53"/>
    <s v="008/2017"/>
    <d v="2018-04-18T00:00:00"/>
    <x v="6"/>
    <s v="Editora Universidade Rural"/>
    <n v="19"/>
    <x v="20"/>
    <s v="-"/>
    <x v="3"/>
    <n v="14"/>
    <n v="70"/>
    <x v="0"/>
    <x v="0"/>
    <x v="3"/>
    <n v="70"/>
    <d v="2017-08-09T00:00:00"/>
    <n v="323"/>
    <x v="0"/>
  </r>
  <r>
    <s v="23083.002704/2014-53"/>
    <s v="008/2017"/>
    <d v="2018-04-18T00:00:00"/>
    <x v="7"/>
    <s v="Coordenação de Programa de Pós - Graduação (PPGEDUC)"/>
    <n v="20"/>
    <x v="0"/>
    <s v="-"/>
    <x v="8"/>
    <n v="14.48"/>
    <n v="115.84"/>
    <x v="0"/>
    <x v="0"/>
    <x v="8"/>
    <n v="115.84"/>
    <d v="2017-08-09T00:00:00"/>
    <n v="323"/>
    <x v="0"/>
  </r>
  <r>
    <s v="23083.002704/2014-53"/>
    <s v="008/2017"/>
    <d v="2018-04-18T00:00:00"/>
    <x v="8"/>
    <s v="CAIC"/>
    <n v="17"/>
    <x v="22"/>
    <s v="-"/>
    <x v="8"/>
    <n v="19.149999999999999"/>
    <n v="153.19999999999999"/>
    <x v="0"/>
    <x v="3"/>
    <x v="8"/>
    <n v="153.19999999999999"/>
    <s v="Vencida"/>
    <s v="-"/>
    <x v="0"/>
  </r>
  <r>
    <s v="23083.002704/2014-53"/>
    <s v="008/2017"/>
    <d v="2018-04-18T00:00:00"/>
    <x v="8"/>
    <s v="CAIC"/>
    <n v="19"/>
    <x v="20"/>
    <s v="-"/>
    <x v="1"/>
    <n v="14"/>
    <n v="140"/>
    <x v="0"/>
    <x v="0"/>
    <x v="1"/>
    <n v="140"/>
    <d v="2017-08-09T00:00:00"/>
    <n v="323"/>
    <x v="0"/>
  </r>
  <r>
    <s v="23083.002704/2014-53"/>
    <s v="008/2017"/>
    <d v="2018-04-18T00:00:00"/>
    <x v="8"/>
    <s v="CAIC"/>
    <n v="34"/>
    <x v="21"/>
    <s v="-"/>
    <x v="7"/>
    <n v="9.2200000000000006"/>
    <n v="27.660000000000004"/>
    <x v="0"/>
    <x v="1"/>
    <x v="7"/>
    <n v="27.660000000000004"/>
    <d v="2017-08-10T00:00:00"/>
    <n v="5677"/>
    <x v="0"/>
  </r>
  <r>
    <s v="23083.002704/2014-53"/>
    <s v="008/2017"/>
    <d v="2018-04-18T00:00:00"/>
    <x v="8"/>
    <s v="CAIC"/>
    <n v="36"/>
    <x v="9"/>
    <s v="-"/>
    <x v="7"/>
    <n v="9.1"/>
    <n v="27.299999999999997"/>
    <x v="0"/>
    <x v="1"/>
    <x v="7"/>
    <n v="27.299999999999997"/>
    <d v="2017-08-10T00:00:00"/>
    <n v="5677"/>
    <x v="0"/>
  </r>
  <r>
    <s v="23083.002704/2014-53"/>
    <s v="008/2017"/>
    <d v="2018-04-18T00:00:00"/>
    <x v="8"/>
    <s v="CAIC"/>
    <n v="38"/>
    <x v="10"/>
    <s v="-"/>
    <x v="3"/>
    <n v="9.34"/>
    <n v="46.7"/>
    <x v="0"/>
    <x v="1"/>
    <x v="3"/>
    <n v="46.7"/>
    <d v="2017-08-10T00:00:00"/>
    <n v="5677"/>
    <x v="0"/>
  </r>
  <r>
    <s v="23083.002704/2014-53"/>
    <s v="008/2017"/>
    <d v="2018-04-18T00:00:00"/>
    <x v="9"/>
    <s v="Instituto de Agronomia"/>
    <n v="19"/>
    <x v="20"/>
    <s v="-"/>
    <x v="1"/>
    <n v="14"/>
    <n v="140"/>
    <x v="0"/>
    <x v="0"/>
    <x v="1"/>
    <n v="140"/>
    <d v="2017-08-09T00:00:00"/>
    <n v="323"/>
    <x v="0"/>
  </r>
  <r>
    <s v="23083.002704/2014-53"/>
    <s v="008/2017"/>
    <d v="2018-04-18T00:00:00"/>
    <x v="10"/>
    <s v="Departamento de Ciências Fisiológicas"/>
    <n v="20"/>
    <x v="0"/>
    <s v="-"/>
    <x v="9"/>
    <n v="14.48"/>
    <n v="1448"/>
    <x v="0"/>
    <x v="0"/>
    <x v="9"/>
    <n v="1448"/>
    <d v="2017-08-09T00:00:00"/>
    <n v="323"/>
    <x v="0"/>
  </r>
  <r>
    <s v="23083.002704/2014-53"/>
    <s v="008/2017"/>
    <d v="2018-04-18T00:00:00"/>
    <x v="11"/>
    <s v="Laboratório Oficial de Diagnóstico Fitossanitário"/>
    <n v="19"/>
    <x v="20"/>
    <s v="-"/>
    <x v="10"/>
    <n v="14"/>
    <n v="280"/>
    <x v="0"/>
    <x v="0"/>
    <x v="10"/>
    <n v="280"/>
    <d v="2017-08-09T00:00:00"/>
    <n v="323"/>
    <x v="0"/>
  </r>
  <r>
    <s v="23083.002704/2014-53"/>
    <s v="008/2017"/>
    <d v="2018-04-18T00:00:00"/>
    <x v="12"/>
    <s v="Departamento de Física"/>
    <n v="19"/>
    <x v="20"/>
    <s v="-"/>
    <x v="5"/>
    <n v="14"/>
    <n v="700"/>
    <x v="0"/>
    <x v="0"/>
    <x v="5"/>
    <n v="700"/>
    <d v="2017-08-09T00:00:00"/>
    <n v="323"/>
    <x v="0"/>
  </r>
  <r>
    <s v="23083.002704/2014-53"/>
    <s v="008/2017"/>
    <d v="2018-04-18T00:00:00"/>
    <x v="13"/>
    <s v="Departamento de Química"/>
    <n v="25"/>
    <x v="3"/>
    <s v="-"/>
    <x v="11"/>
    <n v="40"/>
    <n v="80"/>
    <x v="0"/>
    <x v="2"/>
    <x v="11"/>
    <n v="80"/>
    <d v="2017-08-01T00:00:00"/>
    <n v="1034"/>
    <x v="0"/>
  </r>
  <r>
    <s v="23083.002704/2014-53"/>
    <s v="008/2017"/>
    <d v="2018-04-18T00:00:00"/>
    <x v="14"/>
    <s v="Licenciatura em Educação do Campo - PROCAMPO"/>
    <n v="19"/>
    <x v="20"/>
    <s v="-"/>
    <x v="10"/>
    <n v="14"/>
    <n v="280"/>
    <x v="0"/>
    <x v="0"/>
    <x v="10"/>
    <n v="280"/>
    <d v="2017-08-09T00:00:00"/>
    <n v="323"/>
    <x v="0"/>
  </r>
  <r>
    <s v="23083.002704/2014-53"/>
    <s v="008/2017"/>
    <d v="2018-04-18T00:00:00"/>
    <x v="15"/>
    <s v="Departamento de Arquitetura e Urbanismo"/>
    <n v="25"/>
    <x v="3"/>
    <s v="-"/>
    <x v="11"/>
    <n v="40"/>
    <n v="80"/>
    <x v="0"/>
    <x v="2"/>
    <x v="11"/>
    <n v="80"/>
    <d v="2017-08-01T00:00:00"/>
    <n v="1034"/>
    <x v="0"/>
  </r>
  <r>
    <s v="23083.002704/2014-53"/>
    <s v="008/2017"/>
    <d v="2018-04-18T00:00:00"/>
    <x v="16"/>
    <s v="Departamento de Reprodução e Avaliação Animal"/>
    <n v="20"/>
    <x v="0"/>
    <s v="-"/>
    <x v="2"/>
    <n v="14.48"/>
    <n v="14.48"/>
    <x v="0"/>
    <x v="0"/>
    <x v="2"/>
    <n v="14.48"/>
    <d v="2017-08-09T00:00:00"/>
    <n v="323"/>
    <x v="0"/>
  </r>
  <r>
    <s v="23083.002704/2014-53"/>
    <s v="008/2017"/>
    <d v="2018-04-18T00:00:00"/>
    <x v="17"/>
    <s v="Campus da UFRRJ em Nova Iguaçu"/>
    <n v="19"/>
    <x v="20"/>
    <s v="-"/>
    <x v="5"/>
    <n v="14"/>
    <n v="700"/>
    <x v="0"/>
    <x v="0"/>
    <x v="5"/>
    <n v="700"/>
    <d v="2017-08-09T00:00:00"/>
    <n v="323"/>
    <x v="0"/>
  </r>
  <r>
    <s v="23083.002704/2014-53"/>
    <s v="008/2017"/>
    <d v="2018-04-18T00:00:00"/>
    <x v="18"/>
    <s v="Campus da UFRRJ em Três Rios"/>
    <n v="25"/>
    <x v="3"/>
    <s v="-"/>
    <x v="4"/>
    <n v="40"/>
    <n v="160"/>
    <x v="0"/>
    <x v="2"/>
    <x v="4"/>
    <n v="160"/>
    <d v="2017-08-01T00:00:00"/>
    <n v="1034"/>
    <x v="0"/>
  </r>
  <r>
    <s v="23083.002704/2014-53"/>
    <s v="008/2017"/>
    <d v="2018-04-18T00:00:00"/>
    <x v="19"/>
    <s v="Instituto de Ciências Sociais Aplicadas"/>
    <n v="20"/>
    <x v="0"/>
    <s v="-"/>
    <x v="4"/>
    <n v="14.48"/>
    <n v="57.92"/>
    <x v="0"/>
    <x v="0"/>
    <x v="4"/>
    <n v="57.92"/>
    <d v="2017-08-09T00:00:00"/>
    <n v="323"/>
    <x v="0"/>
  </r>
  <r>
    <s v="23083.002704/2014-53"/>
    <s v="008/2017"/>
    <d v="2018-04-18T00:00:00"/>
    <x v="19"/>
    <s v="Instituto de Ciências Sociais Aplicadas"/>
    <n v="25"/>
    <x v="3"/>
    <s v="-"/>
    <x v="2"/>
    <n v="40"/>
    <n v="40"/>
    <x v="0"/>
    <x v="2"/>
    <x v="2"/>
    <n v="40"/>
    <d v="2017-08-01T00:00:00"/>
    <n v="1034"/>
    <x v="0"/>
  </r>
  <r>
    <s v="23083.002704/2014-53"/>
    <s v="008/2017"/>
    <d v="2018-04-18T00:00:00"/>
    <x v="20"/>
    <s v="Coordenadoria de Relações Internacionais e Interinstitucionais"/>
    <n v="19"/>
    <x v="20"/>
    <s v="548/2017"/>
    <x v="1"/>
    <n v="14"/>
    <n v="140"/>
    <x v="1"/>
    <x v="4"/>
    <x v="1"/>
    <n v="140"/>
    <s v="Em andamento"/>
    <s v="-"/>
    <x v="0"/>
  </r>
  <r>
    <s v="23083.002704/2014-53"/>
    <s v="008/2017"/>
    <d v="2018-04-18T00:00:00"/>
    <x v="21"/>
    <s v="CTUR"/>
    <n v="1"/>
    <x v="4"/>
    <s v="589/2017"/>
    <x v="11"/>
    <n v="23.93"/>
    <n v="47.86"/>
    <x v="1"/>
    <x v="5"/>
    <x v="11"/>
    <n v="47.86"/>
    <s v="Em andamento"/>
    <s v="-"/>
    <x v="0"/>
  </r>
  <r>
    <s v="23083.002704/2014-53"/>
    <s v="008/2017"/>
    <d v="2018-04-18T00:00:00"/>
    <x v="21"/>
    <s v="CTUR"/>
    <n v="5"/>
    <x v="6"/>
    <s v="589/2017"/>
    <x v="11"/>
    <n v="42.98"/>
    <n v="85.96"/>
    <x v="1"/>
    <x v="5"/>
    <x v="11"/>
    <n v="85.96"/>
    <s v="Em andamento"/>
    <s v="-"/>
    <x v="0"/>
  </r>
  <r>
    <s v="23083.002704/2014-53"/>
    <s v="008/2017"/>
    <d v="2018-04-18T00:00:00"/>
    <x v="21"/>
    <s v="CTUR"/>
    <n v="3"/>
    <x v="5"/>
    <s v="589/2017"/>
    <x v="11"/>
    <n v="25.08"/>
    <n v="50.16"/>
    <x v="1"/>
    <x v="5"/>
    <x v="11"/>
    <n v="50.16"/>
    <s v="Em andamento"/>
    <s v="-"/>
    <x v="0"/>
  </r>
  <r>
    <s v="23083.002704/2014-53"/>
    <s v="008/2017"/>
    <d v="2018-04-18T00:00:00"/>
    <x v="21"/>
    <s v="CTUR"/>
    <n v="8"/>
    <x v="8"/>
    <s v="589/2017"/>
    <x v="11"/>
    <n v="8"/>
    <n v="16"/>
    <x v="1"/>
    <x v="5"/>
    <x v="11"/>
    <n v="16"/>
    <s v="Em andamento"/>
    <s v="-"/>
    <x v="0"/>
  </r>
  <r>
    <s v="23083.002704/2014-53"/>
    <s v="008/2017"/>
    <d v="2018-04-18T00:00:00"/>
    <x v="21"/>
    <s v="CTUR"/>
    <n v="25"/>
    <x v="3"/>
    <s v="589/2017"/>
    <x v="1"/>
    <n v="40"/>
    <n v="400"/>
    <x v="1"/>
    <x v="6"/>
    <x v="1"/>
    <n v="400"/>
    <s v="Em andamento"/>
    <s v="-"/>
    <x v="0"/>
  </r>
  <r>
    <s v="23083.002704/2014-53"/>
    <s v="008/2017"/>
    <d v="2018-04-18T00:00:00"/>
    <x v="21"/>
    <s v="CTUR"/>
    <n v="34"/>
    <x v="21"/>
    <s v="589/2017"/>
    <x v="3"/>
    <n v="9.2200000000000006"/>
    <n v="46.1"/>
    <x v="1"/>
    <x v="7"/>
    <x v="3"/>
    <n v="46.1"/>
    <s v="Em andamento"/>
    <s v="-"/>
    <x v="0"/>
  </r>
  <r>
    <s v="23083.002704/2014-53"/>
    <s v="008/2017"/>
    <d v="2018-04-18T00:00:00"/>
    <x v="21"/>
    <s v="CTUR"/>
    <n v="38"/>
    <x v="10"/>
    <s v="589/2017"/>
    <x v="3"/>
    <n v="9.34"/>
    <n v="46.7"/>
    <x v="1"/>
    <x v="7"/>
    <x v="3"/>
    <n v="46.7"/>
    <s v="Em andamento"/>
    <s v="-"/>
    <x v="0"/>
  </r>
  <r>
    <s v="23083.002704/2014-53"/>
    <s v="008/2017"/>
    <d v="2018-04-18T00:00:00"/>
    <x v="21"/>
    <s v="CTUR"/>
    <n v="41"/>
    <x v="17"/>
    <s v="589/2017"/>
    <x v="12"/>
    <n v="0.57999999999999996"/>
    <n v="17.399999999999999"/>
    <x v="1"/>
    <x v="5"/>
    <x v="12"/>
    <n v="17.399999999999999"/>
    <s v="Em andamento"/>
    <s v="-"/>
    <x v="0"/>
  </r>
  <r>
    <s v="23083.002704/2014-53"/>
    <s v="008/2017"/>
    <d v="2018-04-18T00:00:00"/>
    <x v="21"/>
    <s v="CTUR"/>
    <n v="42"/>
    <x v="19"/>
    <s v="589/2017"/>
    <x v="12"/>
    <n v="0.57999999999999996"/>
    <n v="17.399999999999999"/>
    <x v="1"/>
    <x v="5"/>
    <x v="12"/>
    <n v="17.399999999999999"/>
    <s v="Em andamento"/>
    <s v="-"/>
    <x v="0"/>
  </r>
  <r>
    <s v="23083.002704/2014-53"/>
    <s v="008/2017"/>
    <d v="2018-04-18T00:00:00"/>
    <x v="21"/>
    <s v="CTUR"/>
    <n v="43"/>
    <x v="23"/>
    <s v="589/2017"/>
    <x v="12"/>
    <n v="0.57999999999999996"/>
    <n v="17.399999999999999"/>
    <x v="1"/>
    <x v="5"/>
    <x v="12"/>
    <n v="17.399999999999999"/>
    <s v="Em andamento"/>
    <s v="-"/>
    <x v="0"/>
  </r>
  <r>
    <s v="23083.002704/2014-53"/>
    <s v="008/2017"/>
    <d v="2018-04-18T00:00:00"/>
    <x v="21"/>
    <s v="CTUR"/>
    <n v="44"/>
    <x v="18"/>
    <s v="589/2017"/>
    <x v="12"/>
    <n v="0.57999999999999996"/>
    <n v="17.399999999999999"/>
    <x v="1"/>
    <x v="5"/>
    <x v="12"/>
    <n v="17.399999999999999"/>
    <s v="Em andamento"/>
    <s v="-"/>
    <x v="0"/>
  </r>
  <r>
    <s v="23083.002704/2014-53"/>
    <s v="008/2017"/>
    <d v="2018-04-18T00:00:00"/>
    <x v="21"/>
    <s v="CTUR"/>
    <n v="45"/>
    <x v="24"/>
    <s v="589/2017"/>
    <x v="12"/>
    <n v="1.07"/>
    <n v="32.1"/>
    <x v="1"/>
    <x v="5"/>
    <x v="12"/>
    <n v="32.1"/>
    <s v="Em andamento"/>
    <s v="-"/>
    <x v="0"/>
  </r>
  <r>
    <s v="23083.002704/2014-53"/>
    <s v="008/2017"/>
    <d v="2018-04-18T00:00:00"/>
    <x v="22"/>
    <s v="Instituto de Ciências Humanas e Sociais"/>
    <n v="1"/>
    <x v="4"/>
    <s v="600/2017"/>
    <x v="2"/>
    <n v="23.93"/>
    <n v="23.93"/>
    <x v="1"/>
    <x v="8"/>
    <x v="2"/>
    <n v="23.93"/>
    <s v="Em andamento"/>
    <s v="-"/>
    <x v="0"/>
  </r>
  <r>
    <s v="23083.002704/2014-53"/>
    <s v="008/2017"/>
    <d v="2018-04-18T00:00:00"/>
    <x v="22"/>
    <s v="Instituto de Ciências Humanas e Sociais"/>
    <n v="5"/>
    <x v="6"/>
    <s v="600/2017"/>
    <x v="2"/>
    <n v="42.98"/>
    <n v="42.98"/>
    <x v="1"/>
    <x v="8"/>
    <x v="2"/>
    <n v="42.98"/>
    <s v="Em andamento"/>
    <s v="-"/>
    <x v="0"/>
  </r>
  <r>
    <s v="23083.002704/2014-53"/>
    <s v="008/2017"/>
    <d v="2018-04-18T00:00:00"/>
    <x v="22"/>
    <s v="Instituto de Ciências Humanas e Sociais"/>
    <n v="3"/>
    <x v="5"/>
    <s v="600/2017"/>
    <x v="2"/>
    <n v="25.08"/>
    <n v="25.08"/>
    <x v="1"/>
    <x v="8"/>
    <x v="2"/>
    <n v="25.08"/>
    <s v="Em andamento"/>
    <s v="-"/>
    <x v="0"/>
  </r>
  <r>
    <s v="23083.002704/2014-53"/>
    <s v="008/2017"/>
    <d v="2018-04-18T00:00:00"/>
    <x v="22"/>
    <s v="Instituto de Ciências Humanas e Sociais"/>
    <n v="34"/>
    <x v="21"/>
    <s v="600/2017"/>
    <x v="2"/>
    <n v="9.2200000000000006"/>
    <n v="9.2200000000000006"/>
    <x v="1"/>
    <x v="9"/>
    <x v="2"/>
    <n v="9.2200000000000006"/>
    <s v="Em andamento"/>
    <s v="-"/>
    <x v="0"/>
  </r>
  <r>
    <s v="23083.002704/2014-53"/>
    <s v="008/2017"/>
    <d v="2018-04-18T00:00:00"/>
    <x v="22"/>
    <s v="Instituto de Ciências Humanas e Sociais"/>
    <n v="36"/>
    <x v="9"/>
    <s v="600/2017"/>
    <x v="2"/>
    <n v="9.1"/>
    <n v="9.1"/>
    <x v="1"/>
    <x v="9"/>
    <x v="2"/>
    <n v="9.1"/>
    <s v="Em andamento"/>
    <s v="-"/>
    <x v="0"/>
  </r>
  <r>
    <s v="23083.002704/2014-53"/>
    <s v="008/2017"/>
    <d v="2018-04-18T00:00:00"/>
    <x v="22"/>
    <s v="Instituto de Ciências Humanas e Sociais"/>
    <n v="39"/>
    <x v="11"/>
    <s v="600/2017"/>
    <x v="2"/>
    <n v="7.3"/>
    <n v="7.3"/>
    <x v="1"/>
    <x v="9"/>
    <x v="2"/>
    <n v="7.3"/>
    <s v="Em andamento"/>
    <s v="-"/>
    <x v="0"/>
  </r>
  <r>
    <s v="23083.002704/2014-53"/>
    <s v="008/2017"/>
    <d v="2018-04-18T00:00:00"/>
    <x v="22"/>
    <s v="Instituto de Ciências Humanas e Sociais"/>
    <n v="38"/>
    <x v="10"/>
    <s v="600/2017"/>
    <x v="2"/>
    <n v="9.34"/>
    <n v="9.34"/>
    <x v="1"/>
    <x v="9"/>
    <x v="2"/>
    <n v="9.34"/>
    <s v="Em andamento"/>
    <s v="-"/>
    <x v="0"/>
  </r>
  <r>
    <s v="23083.002704/2014-53"/>
    <s v="008/2017"/>
    <d v="2018-04-18T00:00:00"/>
    <x v="23"/>
    <s v="Instituto de Educação"/>
    <n v="20"/>
    <x v="25"/>
    <s v="556/2017"/>
    <x v="12"/>
    <n v="14.48"/>
    <n v="434.40000000000003"/>
    <x v="1"/>
    <x v="4"/>
    <x v="12"/>
    <n v="434.40000000000003"/>
    <s v="Em andamento"/>
    <s v="-"/>
    <x v="0"/>
  </r>
  <r>
    <s v="23083.002704/2014-53"/>
    <s v="008/2017"/>
    <d v="2018-04-18T00:00:00"/>
    <x v="24"/>
    <s v="Instituto de Veterinária"/>
    <n v="20"/>
    <x v="25"/>
    <s v="596/2017"/>
    <x v="12"/>
    <n v="14.48"/>
    <n v="434.40000000000003"/>
    <x v="1"/>
    <x v="4"/>
    <x v="12"/>
    <n v="434.40000000000003"/>
    <s v="Em andamento"/>
    <s v="-"/>
    <x v="0"/>
  </r>
  <r>
    <s v="23083.002704/2014-53"/>
    <s v="008/2017"/>
    <d v="2018-04-18T00:00:00"/>
    <x v="24"/>
    <s v="Instituto de Veterinária"/>
    <n v="18"/>
    <x v="26"/>
    <s v="596/2017"/>
    <x v="1"/>
    <n v="24.45"/>
    <n v="244.5"/>
    <x v="1"/>
    <x v="10"/>
    <x v="1"/>
    <n v="244.5"/>
    <s v="Em andamento"/>
    <s v="-"/>
    <x v="0"/>
  </r>
  <r>
    <s v="23083.002704/2014-53"/>
    <s v="008/2017"/>
    <d v="2018-04-18T00:00:00"/>
    <x v="24"/>
    <s v="Instituto de Veterinária"/>
    <n v="46"/>
    <x v="13"/>
    <s v="596/2017"/>
    <x v="3"/>
    <n v="6.6"/>
    <n v="33"/>
    <x v="1"/>
    <x v="8"/>
    <x v="3"/>
    <n v="33"/>
    <s v="Em andamento"/>
    <s v="-"/>
    <x v="0"/>
  </r>
  <r>
    <s v="23083.002704/2014-53"/>
    <s v="008/2017"/>
    <d v="2018-04-18T00:00:00"/>
    <x v="24"/>
    <s v="Instituto de Veterinária"/>
    <n v="50"/>
    <x v="15"/>
    <s v="596/2017"/>
    <x v="3"/>
    <n v="7.9"/>
    <n v="39.5"/>
    <x v="1"/>
    <x v="8"/>
    <x v="3"/>
    <n v="39.5"/>
    <s v="Em andamento"/>
    <s v="-"/>
    <x v="0"/>
  </r>
  <r>
    <s v="23083.002704/2014-53"/>
    <s v="008/2017"/>
    <d v="2018-04-18T00:00:00"/>
    <x v="25"/>
    <m/>
    <m/>
    <x v="27"/>
    <m/>
    <x v="13"/>
    <m/>
    <n v="0"/>
    <x v="2"/>
    <x v="11"/>
    <x v="13"/>
    <n v="0"/>
    <m/>
    <m/>
    <x v="1"/>
  </r>
  <r>
    <s v="23083.002704/2014-53"/>
    <s v="008/2017"/>
    <d v="2018-04-18T00:00:00"/>
    <x v="25"/>
    <m/>
    <m/>
    <x v="27"/>
    <m/>
    <x v="13"/>
    <m/>
    <n v="0"/>
    <x v="2"/>
    <x v="11"/>
    <x v="13"/>
    <n v="0"/>
    <m/>
    <m/>
    <x v="1"/>
  </r>
  <r>
    <s v="23083.002704/2014-53"/>
    <s v="008/2017"/>
    <d v="2018-04-18T00:00:00"/>
    <x v="25"/>
    <m/>
    <m/>
    <x v="27"/>
    <m/>
    <x v="13"/>
    <m/>
    <n v="0"/>
    <x v="2"/>
    <x v="11"/>
    <x v="13"/>
    <n v="0"/>
    <m/>
    <m/>
    <x v="1"/>
  </r>
  <r>
    <s v="23083.002704/2014-53"/>
    <s v="008/2017"/>
    <d v="2018-04-18T00:00:00"/>
    <x v="25"/>
    <m/>
    <m/>
    <x v="27"/>
    <m/>
    <x v="13"/>
    <m/>
    <n v="0"/>
    <x v="2"/>
    <x v="11"/>
    <x v="13"/>
    <n v="0"/>
    <m/>
    <m/>
    <x v="1"/>
  </r>
  <r>
    <s v="23083.002704/2014-53"/>
    <s v="008/2017"/>
    <d v="2018-04-18T00:00:00"/>
    <x v="25"/>
    <m/>
    <m/>
    <x v="27"/>
    <m/>
    <x v="13"/>
    <m/>
    <n v="0"/>
    <x v="2"/>
    <x v="11"/>
    <x v="13"/>
    <n v="0"/>
    <m/>
    <m/>
    <x v="1"/>
  </r>
  <r>
    <s v="23083.002704/2014-53"/>
    <s v="008/2017"/>
    <d v="2018-04-18T00:00:00"/>
    <x v="25"/>
    <m/>
    <m/>
    <x v="27"/>
    <m/>
    <x v="13"/>
    <m/>
    <n v="0"/>
    <x v="2"/>
    <x v="11"/>
    <x v="13"/>
    <n v="0"/>
    <m/>
    <m/>
    <x v="1"/>
  </r>
  <r>
    <s v="23083.002704/2014-53"/>
    <s v="008/2017"/>
    <d v="2018-04-18T00:00:00"/>
    <x v="25"/>
    <m/>
    <m/>
    <x v="27"/>
    <m/>
    <x v="13"/>
    <m/>
    <n v="0"/>
    <x v="2"/>
    <x v="11"/>
    <x v="13"/>
    <n v="0"/>
    <m/>
    <m/>
    <x v="1"/>
  </r>
  <r>
    <s v="23083.002704/2014-53"/>
    <s v="008/2017"/>
    <d v="2018-04-18T00:00:00"/>
    <x v="25"/>
    <m/>
    <m/>
    <x v="27"/>
    <m/>
    <x v="13"/>
    <m/>
    <n v="0"/>
    <x v="2"/>
    <x v="11"/>
    <x v="13"/>
    <n v="0"/>
    <m/>
    <m/>
    <x v="1"/>
  </r>
  <r>
    <s v="23083.002704/2014-53"/>
    <s v="008/2017"/>
    <d v="2018-04-18T00:00:00"/>
    <x v="25"/>
    <m/>
    <m/>
    <x v="27"/>
    <m/>
    <x v="13"/>
    <m/>
    <n v="0"/>
    <x v="2"/>
    <x v="11"/>
    <x v="13"/>
    <n v="0"/>
    <m/>
    <m/>
    <x v="1"/>
  </r>
  <r>
    <s v="23083.002704/2014-53"/>
    <s v="008/2017"/>
    <d v="2018-04-18T00:00:00"/>
    <x v="25"/>
    <m/>
    <m/>
    <x v="27"/>
    <m/>
    <x v="13"/>
    <m/>
    <n v="0"/>
    <x v="2"/>
    <x v="11"/>
    <x v="13"/>
    <n v="0"/>
    <m/>
    <m/>
    <x v="1"/>
  </r>
  <r>
    <s v="23083.002704/2014-53"/>
    <s v="008/2017"/>
    <d v="2018-04-18T00:00:00"/>
    <x v="25"/>
    <m/>
    <m/>
    <x v="27"/>
    <m/>
    <x v="13"/>
    <m/>
    <n v="0"/>
    <x v="2"/>
    <x v="11"/>
    <x v="13"/>
    <n v="0"/>
    <m/>
    <m/>
    <x v="1"/>
  </r>
  <r>
    <s v="23083.002704/2014-53"/>
    <s v="008/2017"/>
    <d v="2018-04-18T00:00:00"/>
    <x v="25"/>
    <m/>
    <m/>
    <x v="27"/>
    <m/>
    <x v="13"/>
    <m/>
    <n v="0"/>
    <x v="2"/>
    <x v="11"/>
    <x v="13"/>
    <n v="0"/>
    <m/>
    <m/>
    <x v="1"/>
  </r>
  <r>
    <s v="23083.002704/2014-53"/>
    <s v="008/2017"/>
    <d v="2018-04-18T00:00:00"/>
    <x v="25"/>
    <m/>
    <m/>
    <x v="27"/>
    <m/>
    <x v="13"/>
    <m/>
    <n v="0"/>
    <x v="2"/>
    <x v="11"/>
    <x v="13"/>
    <n v="0"/>
    <m/>
    <m/>
    <x v="1"/>
  </r>
  <r>
    <s v="23083.002704/2014-53"/>
    <s v="008/2017"/>
    <d v="2018-04-18T00:00:00"/>
    <x v="25"/>
    <m/>
    <m/>
    <x v="27"/>
    <m/>
    <x v="13"/>
    <m/>
    <n v="0"/>
    <x v="2"/>
    <x v="11"/>
    <x v="13"/>
    <n v="0"/>
    <m/>
    <m/>
    <x v="1"/>
  </r>
  <r>
    <s v="23083.002704/2014-53"/>
    <s v="008/2017"/>
    <d v="2018-04-18T00:00:00"/>
    <x v="25"/>
    <m/>
    <m/>
    <x v="27"/>
    <m/>
    <x v="13"/>
    <m/>
    <n v="0"/>
    <x v="2"/>
    <x v="11"/>
    <x v="13"/>
    <n v="0"/>
    <m/>
    <m/>
    <x v="1"/>
  </r>
  <r>
    <s v="23083.002704/2014-53"/>
    <s v="008/2017"/>
    <d v="2018-04-18T00:00:00"/>
    <x v="25"/>
    <m/>
    <m/>
    <x v="27"/>
    <m/>
    <x v="13"/>
    <m/>
    <n v="0"/>
    <x v="2"/>
    <x v="11"/>
    <x v="13"/>
    <n v="0"/>
    <m/>
    <m/>
    <x v="1"/>
  </r>
  <r>
    <s v="23083.002704/2014-53"/>
    <s v="008/2017"/>
    <d v="2018-04-18T00:00:00"/>
    <x v="25"/>
    <m/>
    <m/>
    <x v="27"/>
    <m/>
    <x v="13"/>
    <m/>
    <n v="0"/>
    <x v="2"/>
    <x v="11"/>
    <x v="13"/>
    <n v="0"/>
    <m/>
    <m/>
    <x v="1"/>
  </r>
  <r>
    <s v="23083.002704/2014-53"/>
    <s v="008/2017"/>
    <d v="2018-04-18T00:00:00"/>
    <x v="25"/>
    <m/>
    <m/>
    <x v="27"/>
    <m/>
    <x v="13"/>
    <m/>
    <n v="0"/>
    <x v="2"/>
    <x v="11"/>
    <x v="13"/>
    <n v="0"/>
    <m/>
    <m/>
    <x v="1"/>
  </r>
  <r>
    <s v="23083.002704/2014-53"/>
    <s v="008/2017"/>
    <d v="2018-04-18T00:00:00"/>
    <x v="25"/>
    <m/>
    <m/>
    <x v="27"/>
    <m/>
    <x v="13"/>
    <m/>
    <n v="0"/>
    <x v="2"/>
    <x v="11"/>
    <x v="13"/>
    <n v="0"/>
    <m/>
    <m/>
    <x v="1"/>
  </r>
  <r>
    <s v="23083.002704/2014-53"/>
    <s v="008/2017"/>
    <d v="2018-04-18T00:00:00"/>
    <x v="25"/>
    <m/>
    <m/>
    <x v="27"/>
    <m/>
    <x v="13"/>
    <m/>
    <n v="0"/>
    <x v="2"/>
    <x v="11"/>
    <x v="13"/>
    <n v="0"/>
    <m/>
    <m/>
    <x v="1"/>
  </r>
  <r>
    <s v="23083.002704/2014-53"/>
    <s v="008/2017"/>
    <d v="2018-04-18T00:00:00"/>
    <x v="25"/>
    <m/>
    <m/>
    <x v="27"/>
    <m/>
    <x v="13"/>
    <m/>
    <n v="0"/>
    <x v="2"/>
    <x v="11"/>
    <x v="13"/>
    <n v="0"/>
    <m/>
    <m/>
    <x v="1"/>
  </r>
  <r>
    <s v="23083.002704/2014-53"/>
    <s v="008/2017"/>
    <d v="2018-04-18T00:00:00"/>
    <x v="25"/>
    <m/>
    <m/>
    <x v="27"/>
    <m/>
    <x v="13"/>
    <m/>
    <n v="0"/>
    <x v="2"/>
    <x v="11"/>
    <x v="13"/>
    <n v="0"/>
    <m/>
    <m/>
    <x v="1"/>
  </r>
  <r>
    <s v="23083.002704/2014-53"/>
    <s v="008/2017"/>
    <d v="2018-04-18T00:00:00"/>
    <x v="25"/>
    <m/>
    <m/>
    <x v="27"/>
    <m/>
    <x v="13"/>
    <m/>
    <n v="0"/>
    <x v="2"/>
    <x v="11"/>
    <x v="13"/>
    <n v="0"/>
    <m/>
    <m/>
    <x v="1"/>
  </r>
  <r>
    <s v="23083.002704/2014-53"/>
    <s v="008/2017"/>
    <d v="2018-04-18T00:00:00"/>
    <x v="25"/>
    <m/>
    <m/>
    <x v="27"/>
    <m/>
    <x v="13"/>
    <m/>
    <n v="0"/>
    <x v="2"/>
    <x v="11"/>
    <x v="13"/>
    <n v="0"/>
    <m/>
    <m/>
    <x v="1"/>
  </r>
  <r>
    <s v="23083.002704/2014-53"/>
    <s v="008/2017"/>
    <d v="2018-04-18T00:00:00"/>
    <x v="25"/>
    <m/>
    <m/>
    <x v="27"/>
    <m/>
    <x v="13"/>
    <m/>
    <n v="0"/>
    <x v="2"/>
    <x v="11"/>
    <x v="13"/>
    <n v="0"/>
    <m/>
    <m/>
    <x v="1"/>
  </r>
  <r>
    <s v="23083.002704/2014-53"/>
    <s v="008/2017"/>
    <d v="2018-04-18T00:00:00"/>
    <x v="25"/>
    <m/>
    <m/>
    <x v="27"/>
    <m/>
    <x v="13"/>
    <m/>
    <n v="0"/>
    <x v="2"/>
    <x v="11"/>
    <x v="13"/>
    <n v="0"/>
    <m/>
    <m/>
    <x v="1"/>
  </r>
  <r>
    <s v="23083.002704/2014-53"/>
    <s v="008/2017"/>
    <d v="2018-04-18T00:00:00"/>
    <x v="25"/>
    <m/>
    <m/>
    <x v="27"/>
    <m/>
    <x v="13"/>
    <m/>
    <m/>
    <x v="2"/>
    <x v="11"/>
    <x v="13"/>
    <n v="0"/>
    <m/>
    <m/>
    <x v="1"/>
  </r>
  <r>
    <s v="23083.002704/2014-53"/>
    <s v="008/2017"/>
    <d v="2018-04-18T00:00:00"/>
    <x v="25"/>
    <m/>
    <m/>
    <x v="27"/>
    <m/>
    <x v="13"/>
    <m/>
    <m/>
    <x v="2"/>
    <x v="11"/>
    <x v="13"/>
    <n v="0"/>
    <m/>
    <m/>
    <x v="1"/>
  </r>
  <r>
    <s v="23083.002704/2014-53"/>
    <s v="008/2017"/>
    <d v="2018-04-18T00:00:00"/>
    <x v="25"/>
    <m/>
    <m/>
    <x v="27"/>
    <m/>
    <x v="13"/>
    <m/>
    <m/>
    <x v="2"/>
    <x v="11"/>
    <x v="13"/>
    <n v="0"/>
    <m/>
    <m/>
    <x v="1"/>
  </r>
  <r>
    <s v="23083.002704/2014-53"/>
    <s v="008/2017"/>
    <d v="2018-04-18T00:00:00"/>
    <x v="25"/>
    <m/>
    <m/>
    <x v="27"/>
    <m/>
    <x v="13"/>
    <m/>
    <m/>
    <x v="2"/>
    <x v="11"/>
    <x v="13"/>
    <n v="0"/>
    <m/>
    <m/>
    <x v="1"/>
  </r>
  <r>
    <s v="23083.002704/2014-53"/>
    <s v="008/2017"/>
    <d v="2018-04-18T00:00:00"/>
    <x v="25"/>
    <m/>
    <m/>
    <x v="27"/>
    <m/>
    <x v="13"/>
    <m/>
    <m/>
    <x v="2"/>
    <x v="11"/>
    <x v="13"/>
    <n v="0"/>
    <m/>
    <m/>
    <x v="1"/>
  </r>
  <r>
    <s v="23083.002704/2014-53"/>
    <s v="008/2017"/>
    <d v="2018-04-18T00:00:00"/>
    <x v="25"/>
    <m/>
    <m/>
    <x v="27"/>
    <m/>
    <x v="13"/>
    <m/>
    <m/>
    <x v="2"/>
    <x v="11"/>
    <x v="13"/>
    <n v="0"/>
    <m/>
    <m/>
    <x v="1"/>
  </r>
  <r>
    <s v="23083.002704/2014-53"/>
    <s v="008/2017"/>
    <d v="2018-04-18T00:00:00"/>
    <x v="25"/>
    <m/>
    <m/>
    <x v="27"/>
    <m/>
    <x v="13"/>
    <m/>
    <m/>
    <x v="2"/>
    <x v="11"/>
    <x v="13"/>
    <n v="0"/>
    <m/>
    <m/>
    <x v="1"/>
  </r>
  <r>
    <s v="23083.002704/2014-53"/>
    <s v="008/2017"/>
    <d v="2018-04-18T00:00:00"/>
    <x v="25"/>
    <m/>
    <m/>
    <x v="27"/>
    <m/>
    <x v="13"/>
    <m/>
    <m/>
    <x v="2"/>
    <x v="11"/>
    <x v="13"/>
    <n v="0"/>
    <m/>
    <m/>
    <x v="1"/>
  </r>
  <r>
    <s v="23083.002704/2014-53"/>
    <s v="008/2017"/>
    <d v="2018-04-18T00:00:00"/>
    <x v="25"/>
    <m/>
    <m/>
    <x v="27"/>
    <m/>
    <x v="13"/>
    <m/>
    <m/>
    <x v="2"/>
    <x v="11"/>
    <x v="13"/>
    <n v="0"/>
    <m/>
    <m/>
    <x v="1"/>
  </r>
  <r>
    <s v="23083.002704/2014-53"/>
    <s v="008/2017"/>
    <d v="2018-04-18T00:00:00"/>
    <x v="25"/>
    <m/>
    <m/>
    <x v="27"/>
    <m/>
    <x v="13"/>
    <m/>
    <m/>
    <x v="2"/>
    <x v="11"/>
    <x v="13"/>
    <n v="0"/>
    <m/>
    <m/>
    <x v="1"/>
  </r>
  <r>
    <s v="23083.002704/2014-53"/>
    <s v="008/2017"/>
    <d v="2018-04-18T00:00:00"/>
    <x v="25"/>
    <m/>
    <m/>
    <x v="27"/>
    <m/>
    <x v="13"/>
    <m/>
    <m/>
    <x v="2"/>
    <x v="11"/>
    <x v="13"/>
    <n v="0"/>
    <m/>
    <m/>
    <x v="1"/>
  </r>
  <r>
    <s v="23083.002704/2014-53"/>
    <s v="008/2017"/>
    <d v="2018-04-18T00:00:00"/>
    <x v="25"/>
    <m/>
    <m/>
    <x v="27"/>
    <m/>
    <x v="13"/>
    <m/>
    <m/>
    <x v="2"/>
    <x v="11"/>
    <x v="13"/>
    <n v="0"/>
    <m/>
    <m/>
    <x v="1"/>
  </r>
  <r>
    <s v="23083.002704/2014-53"/>
    <s v="008/2017"/>
    <d v="2018-04-18T00:00:00"/>
    <x v="25"/>
    <m/>
    <m/>
    <x v="27"/>
    <m/>
    <x v="13"/>
    <m/>
    <m/>
    <x v="2"/>
    <x v="11"/>
    <x v="13"/>
    <n v="0"/>
    <m/>
    <m/>
    <x v="1"/>
  </r>
  <r>
    <s v="23083.002704/2014-53"/>
    <s v="008/2017"/>
    <d v="2018-04-18T00:00:00"/>
    <x v="25"/>
    <m/>
    <m/>
    <x v="27"/>
    <m/>
    <x v="13"/>
    <m/>
    <m/>
    <x v="2"/>
    <x v="11"/>
    <x v="13"/>
    <n v="0"/>
    <m/>
    <m/>
    <x v="1"/>
  </r>
  <r>
    <s v="23083.002704/2014-53"/>
    <s v="008/2017"/>
    <d v="2018-04-18T00:00:00"/>
    <x v="25"/>
    <m/>
    <m/>
    <x v="27"/>
    <m/>
    <x v="13"/>
    <m/>
    <m/>
    <x v="2"/>
    <x v="11"/>
    <x v="13"/>
    <n v="0"/>
    <m/>
    <m/>
    <x v="1"/>
  </r>
  <r>
    <s v="23083.002704/2014-53"/>
    <s v="008/2017"/>
    <d v="2018-04-18T00:00:00"/>
    <x v="25"/>
    <m/>
    <m/>
    <x v="27"/>
    <m/>
    <x v="13"/>
    <m/>
    <m/>
    <x v="2"/>
    <x v="11"/>
    <x v="13"/>
    <n v="0"/>
    <m/>
    <m/>
    <x v="1"/>
  </r>
  <r>
    <s v="23083.002704/2014-53"/>
    <s v="008/2017"/>
    <d v="2018-04-18T00:00:00"/>
    <x v="25"/>
    <m/>
    <m/>
    <x v="27"/>
    <m/>
    <x v="13"/>
    <m/>
    <m/>
    <x v="2"/>
    <x v="11"/>
    <x v="13"/>
    <n v="0"/>
    <m/>
    <m/>
    <x v="1"/>
  </r>
  <r>
    <s v="23083.002704/2014-53"/>
    <s v="008/2017"/>
    <d v="2018-04-18T00:00:00"/>
    <x v="25"/>
    <m/>
    <m/>
    <x v="27"/>
    <m/>
    <x v="13"/>
    <m/>
    <m/>
    <x v="2"/>
    <x v="11"/>
    <x v="13"/>
    <n v="0"/>
    <m/>
    <m/>
    <x v="1"/>
  </r>
  <r>
    <s v="23083.002704/2014-53"/>
    <s v="008/2017"/>
    <d v="2018-04-18T00:00:00"/>
    <x v="25"/>
    <m/>
    <m/>
    <x v="27"/>
    <m/>
    <x v="13"/>
    <m/>
    <m/>
    <x v="2"/>
    <x v="11"/>
    <x v="13"/>
    <n v="0"/>
    <m/>
    <m/>
    <x v="1"/>
  </r>
  <r>
    <s v="23083.002704/2014-53"/>
    <s v="008/2017"/>
    <d v="2018-04-18T00:00:00"/>
    <x v="25"/>
    <m/>
    <m/>
    <x v="27"/>
    <m/>
    <x v="13"/>
    <m/>
    <m/>
    <x v="2"/>
    <x v="11"/>
    <x v="13"/>
    <n v="0"/>
    <m/>
    <m/>
    <x v="1"/>
  </r>
  <r>
    <s v="23083.002704/2014-53"/>
    <s v="008/2017"/>
    <d v="2018-04-18T00:00:00"/>
    <x v="25"/>
    <m/>
    <m/>
    <x v="27"/>
    <m/>
    <x v="13"/>
    <m/>
    <m/>
    <x v="2"/>
    <x v="11"/>
    <x v="13"/>
    <n v="0"/>
    <m/>
    <m/>
    <x v="1"/>
  </r>
  <r>
    <s v="23083.002704/2014-53"/>
    <s v="008/2017"/>
    <d v="2018-04-18T00:00:00"/>
    <x v="25"/>
    <m/>
    <m/>
    <x v="27"/>
    <m/>
    <x v="13"/>
    <m/>
    <m/>
    <x v="2"/>
    <x v="11"/>
    <x v="13"/>
    <n v="0"/>
    <m/>
    <m/>
    <x v="1"/>
  </r>
  <r>
    <s v="23083.002704/2014-53"/>
    <s v="008/2017"/>
    <d v="2018-04-18T00:00:00"/>
    <x v="25"/>
    <m/>
    <m/>
    <x v="27"/>
    <m/>
    <x v="13"/>
    <m/>
    <m/>
    <x v="2"/>
    <x v="11"/>
    <x v="13"/>
    <n v="0"/>
    <m/>
    <m/>
    <x v="1"/>
  </r>
  <r>
    <s v="23083.002704/2014-53"/>
    <s v="008/2017"/>
    <d v="2018-04-18T00:00:00"/>
    <x v="25"/>
    <m/>
    <m/>
    <x v="27"/>
    <m/>
    <x v="13"/>
    <m/>
    <m/>
    <x v="2"/>
    <x v="11"/>
    <x v="13"/>
    <m/>
    <m/>
    <m/>
    <x v="1"/>
  </r>
  <r>
    <s v="23083.002704/2014-53"/>
    <s v="008/2017"/>
    <d v="2018-04-18T00:00:00"/>
    <x v="25"/>
    <m/>
    <m/>
    <x v="27"/>
    <m/>
    <x v="13"/>
    <m/>
    <m/>
    <x v="2"/>
    <x v="11"/>
    <x v="13"/>
    <m/>
    <m/>
    <m/>
    <x v="1"/>
  </r>
  <r>
    <s v="23083.002704/2014-53"/>
    <s v="008/2017"/>
    <d v="2018-04-18T00:00:00"/>
    <x v="25"/>
    <m/>
    <m/>
    <x v="27"/>
    <m/>
    <x v="13"/>
    <m/>
    <m/>
    <x v="2"/>
    <x v="11"/>
    <x v="13"/>
    <m/>
    <m/>
    <m/>
    <x v="1"/>
  </r>
  <r>
    <s v="23083.002704/2014-53"/>
    <s v="008/2017"/>
    <d v="2018-04-18T00:00:00"/>
    <x v="25"/>
    <m/>
    <m/>
    <x v="27"/>
    <m/>
    <x v="13"/>
    <m/>
    <m/>
    <x v="2"/>
    <x v="11"/>
    <x v="13"/>
    <m/>
    <m/>
    <m/>
    <x v="1"/>
  </r>
  <r>
    <s v="23083.002704/2014-53"/>
    <s v="008/2017"/>
    <d v="2018-04-18T00:00:00"/>
    <x v="25"/>
    <m/>
    <m/>
    <x v="27"/>
    <m/>
    <x v="13"/>
    <m/>
    <m/>
    <x v="2"/>
    <x v="11"/>
    <x v="13"/>
    <m/>
    <m/>
    <m/>
    <x v="1"/>
  </r>
  <r>
    <s v="23083.002704/2014-53"/>
    <s v="008/2017"/>
    <d v="2018-04-18T00:00:00"/>
    <x v="25"/>
    <m/>
    <m/>
    <x v="27"/>
    <m/>
    <x v="13"/>
    <m/>
    <m/>
    <x v="2"/>
    <x v="11"/>
    <x v="13"/>
    <m/>
    <m/>
    <m/>
    <x v="1"/>
  </r>
  <r>
    <m/>
    <m/>
    <m/>
    <x v="25"/>
    <m/>
    <m/>
    <x v="27"/>
    <m/>
    <x v="13"/>
    <m/>
    <m/>
    <x v="2"/>
    <x v="11"/>
    <x v="13"/>
    <m/>
    <m/>
    <m/>
    <x v="1"/>
  </r>
  <r>
    <m/>
    <m/>
    <m/>
    <x v="25"/>
    <m/>
    <m/>
    <x v="27"/>
    <m/>
    <x v="13"/>
    <m/>
    <m/>
    <x v="2"/>
    <x v="11"/>
    <x v="13"/>
    <m/>
    <m/>
    <m/>
    <x v="1"/>
  </r>
  <r>
    <m/>
    <m/>
    <m/>
    <x v="25"/>
    <m/>
    <m/>
    <x v="27"/>
    <m/>
    <x v="13"/>
    <m/>
    <m/>
    <x v="2"/>
    <x v="11"/>
    <x v="13"/>
    <m/>
    <m/>
    <m/>
    <x v="1"/>
  </r>
  <r>
    <m/>
    <m/>
    <m/>
    <x v="25"/>
    <m/>
    <m/>
    <x v="27"/>
    <m/>
    <x v="13"/>
    <m/>
    <m/>
    <x v="2"/>
    <x v="11"/>
    <x v="13"/>
    <m/>
    <m/>
    <m/>
    <x v="1"/>
  </r>
  <r>
    <m/>
    <m/>
    <m/>
    <x v="25"/>
    <m/>
    <m/>
    <x v="27"/>
    <m/>
    <x v="13"/>
    <m/>
    <m/>
    <x v="2"/>
    <x v="11"/>
    <x v="13"/>
    <m/>
    <m/>
    <m/>
    <x v="1"/>
  </r>
  <r>
    <m/>
    <m/>
    <m/>
    <x v="25"/>
    <m/>
    <m/>
    <x v="27"/>
    <m/>
    <x v="13"/>
    <m/>
    <m/>
    <x v="2"/>
    <x v="11"/>
    <x v="13"/>
    <m/>
    <m/>
    <m/>
    <x v="1"/>
  </r>
  <r>
    <m/>
    <m/>
    <m/>
    <x v="25"/>
    <m/>
    <m/>
    <x v="27"/>
    <m/>
    <x v="13"/>
    <m/>
    <m/>
    <x v="2"/>
    <x v="11"/>
    <x v="13"/>
    <m/>
    <m/>
    <m/>
    <x v="1"/>
  </r>
  <r>
    <m/>
    <m/>
    <m/>
    <x v="25"/>
    <m/>
    <m/>
    <x v="27"/>
    <m/>
    <x v="13"/>
    <m/>
    <m/>
    <x v="2"/>
    <x v="11"/>
    <x v="13"/>
    <m/>
    <m/>
    <m/>
    <x v="1"/>
  </r>
  <r>
    <m/>
    <m/>
    <m/>
    <x v="25"/>
    <m/>
    <m/>
    <x v="27"/>
    <m/>
    <x v="13"/>
    <m/>
    <m/>
    <x v="2"/>
    <x v="11"/>
    <x v="13"/>
    <m/>
    <m/>
    <m/>
    <x v="1"/>
  </r>
  <r>
    <m/>
    <m/>
    <m/>
    <x v="25"/>
    <m/>
    <m/>
    <x v="27"/>
    <m/>
    <x v="13"/>
    <m/>
    <m/>
    <x v="2"/>
    <x v="11"/>
    <x v="13"/>
    <m/>
    <m/>
    <m/>
    <x v="1"/>
  </r>
  <r>
    <m/>
    <m/>
    <m/>
    <x v="25"/>
    <m/>
    <m/>
    <x v="27"/>
    <m/>
    <x v="13"/>
    <m/>
    <m/>
    <x v="2"/>
    <x v="11"/>
    <x v="13"/>
    <m/>
    <m/>
    <m/>
    <x v="1"/>
  </r>
  <r>
    <m/>
    <m/>
    <m/>
    <x v="25"/>
    <m/>
    <m/>
    <x v="27"/>
    <m/>
    <x v="13"/>
    <m/>
    <m/>
    <x v="2"/>
    <x v="11"/>
    <x v="13"/>
    <m/>
    <m/>
    <m/>
    <x v="1"/>
  </r>
  <r>
    <m/>
    <m/>
    <m/>
    <x v="25"/>
    <m/>
    <m/>
    <x v="27"/>
    <m/>
    <x v="13"/>
    <m/>
    <m/>
    <x v="2"/>
    <x v="11"/>
    <x v="13"/>
    <m/>
    <m/>
    <m/>
    <x v="1"/>
  </r>
  <r>
    <m/>
    <m/>
    <m/>
    <x v="25"/>
    <m/>
    <m/>
    <x v="27"/>
    <m/>
    <x v="13"/>
    <m/>
    <m/>
    <x v="2"/>
    <x v="11"/>
    <x v="13"/>
    <m/>
    <m/>
    <m/>
    <x v="1"/>
  </r>
  <r>
    <m/>
    <m/>
    <m/>
    <x v="25"/>
    <m/>
    <m/>
    <x v="27"/>
    <m/>
    <x v="13"/>
    <m/>
    <m/>
    <x v="2"/>
    <x v="11"/>
    <x v="13"/>
    <m/>
    <m/>
    <m/>
    <x v="1"/>
  </r>
  <r>
    <m/>
    <m/>
    <m/>
    <x v="25"/>
    <m/>
    <m/>
    <x v="27"/>
    <m/>
    <x v="13"/>
    <m/>
    <m/>
    <x v="2"/>
    <x v="11"/>
    <x v="13"/>
    <m/>
    <m/>
    <m/>
    <x v="1"/>
  </r>
  <r>
    <m/>
    <m/>
    <m/>
    <x v="25"/>
    <m/>
    <m/>
    <x v="27"/>
    <m/>
    <x v="13"/>
    <m/>
    <m/>
    <x v="2"/>
    <x v="11"/>
    <x v="13"/>
    <m/>
    <m/>
    <m/>
    <x v="1"/>
  </r>
  <r>
    <m/>
    <m/>
    <m/>
    <x v="25"/>
    <m/>
    <m/>
    <x v="27"/>
    <m/>
    <x v="13"/>
    <m/>
    <m/>
    <x v="2"/>
    <x v="11"/>
    <x v="13"/>
    <m/>
    <m/>
    <m/>
    <x v="1"/>
  </r>
  <r>
    <m/>
    <m/>
    <m/>
    <x v="25"/>
    <m/>
    <m/>
    <x v="27"/>
    <m/>
    <x v="13"/>
    <m/>
    <m/>
    <x v="2"/>
    <x v="11"/>
    <x v="13"/>
    <m/>
    <m/>
    <m/>
    <x v="1"/>
  </r>
  <r>
    <m/>
    <m/>
    <m/>
    <x v="25"/>
    <m/>
    <m/>
    <x v="27"/>
    <m/>
    <x v="13"/>
    <m/>
    <m/>
    <x v="2"/>
    <x v="11"/>
    <x v="13"/>
    <m/>
    <m/>
    <m/>
    <x v="1"/>
  </r>
  <r>
    <m/>
    <m/>
    <m/>
    <x v="25"/>
    <m/>
    <m/>
    <x v="27"/>
    <m/>
    <x v="13"/>
    <m/>
    <m/>
    <x v="2"/>
    <x v="11"/>
    <x v="13"/>
    <m/>
    <m/>
    <m/>
    <x v="1"/>
  </r>
  <r>
    <m/>
    <m/>
    <m/>
    <x v="25"/>
    <m/>
    <m/>
    <x v="27"/>
    <m/>
    <x v="13"/>
    <m/>
    <m/>
    <x v="2"/>
    <x v="11"/>
    <x v="13"/>
    <m/>
    <m/>
    <m/>
    <x v="1"/>
  </r>
  <r>
    <m/>
    <m/>
    <m/>
    <x v="25"/>
    <m/>
    <m/>
    <x v="27"/>
    <m/>
    <x v="13"/>
    <m/>
    <m/>
    <x v="2"/>
    <x v="11"/>
    <x v="13"/>
    <m/>
    <m/>
    <m/>
    <x v="1"/>
  </r>
  <r>
    <m/>
    <m/>
    <m/>
    <x v="25"/>
    <m/>
    <m/>
    <x v="27"/>
    <m/>
    <x v="13"/>
    <m/>
    <m/>
    <x v="2"/>
    <x v="11"/>
    <x v="13"/>
    <m/>
    <m/>
    <m/>
    <x v="1"/>
  </r>
  <r>
    <m/>
    <m/>
    <m/>
    <x v="25"/>
    <m/>
    <m/>
    <x v="27"/>
    <m/>
    <x v="13"/>
    <m/>
    <m/>
    <x v="2"/>
    <x v="11"/>
    <x v="13"/>
    <m/>
    <m/>
    <m/>
    <x v="1"/>
  </r>
  <r>
    <m/>
    <m/>
    <m/>
    <x v="25"/>
    <m/>
    <m/>
    <x v="27"/>
    <m/>
    <x v="13"/>
    <m/>
    <m/>
    <x v="2"/>
    <x v="11"/>
    <x v="13"/>
    <m/>
    <m/>
    <m/>
    <x v="1"/>
  </r>
  <r>
    <m/>
    <m/>
    <m/>
    <x v="25"/>
    <m/>
    <m/>
    <x v="27"/>
    <m/>
    <x v="13"/>
    <m/>
    <m/>
    <x v="2"/>
    <x v="11"/>
    <x v="13"/>
    <m/>
    <m/>
    <m/>
    <x v="1"/>
  </r>
  <r>
    <m/>
    <m/>
    <m/>
    <x v="25"/>
    <m/>
    <m/>
    <x v="27"/>
    <m/>
    <x v="13"/>
    <m/>
    <m/>
    <x v="2"/>
    <x v="11"/>
    <x v="13"/>
    <m/>
    <m/>
    <m/>
    <x v="1"/>
  </r>
  <r>
    <m/>
    <m/>
    <m/>
    <x v="25"/>
    <m/>
    <m/>
    <x v="27"/>
    <m/>
    <x v="13"/>
    <m/>
    <m/>
    <x v="2"/>
    <x v="11"/>
    <x v="13"/>
    <m/>
    <m/>
    <m/>
    <x v="1"/>
  </r>
  <r>
    <m/>
    <m/>
    <m/>
    <x v="25"/>
    <m/>
    <m/>
    <x v="27"/>
    <m/>
    <x v="13"/>
    <m/>
    <m/>
    <x v="2"/>
    <x v="11"/>
    <x v="13"/>
    <m/>
    <m/>
    <m/>
    <x v="1"/>
  </r>
  <r>
    <m/>
    <m/>
    <m/>
    <x v="25"/>
    <m/>
    <m/>
    <x v="27"/>
    <m/>
    <x v="13"/>
    <m/>
    <m/>
    <x v="2"/>
    <x v="11"/>
    <x v="13"/>
    <m/>
    <m/>
    <m/>
    <x v="1"/>
  </r>
  <r>
    <m/>
    <m/>
    <m/>
    <x v="25"/>
    <m/>
    <m/>
    <x v="27"/>
    <m/>
    <x v="13"/>
    <m/>
    <m/>
    <x v="2"/>
    <x v="11"/>
    <x v="13"/>
    <m/>
    <m/>
    <m/>
    <x v="1"/>
  </r>
  <r>
    <m/>
    <m/>
    <m/>
    <x v="25"/>
    <m/>
    <m/>
    <x v="27"/>
    <m/>
    <x v="13"/>
    <m/>
    <m/>
    <x v="2"/>
    <x v="11"/>
    <x v="13"/>
    <m/>
    <m/>
    <m/>
    <x v="1"/>
  </r>
  <r>
    <m/>
    <m/>
    <m/>
    <x v="25"/>
    <m/>
    <m/>
    <x v="27"/>
    <m/>
    <x v="13"/>
    <m/>
    <m/>
    <x v="2"/>
    <x v="11"/>
    <x v="13"/>
    <m/>
    <m/>
    <m/>
    <x v="1"/>
  </r>
  <r>
    <m/>
    <m/>
    <m/>
    <x v="25"/>
    <m/>
    <m/>
    <x v="27"/>
    <m/>
    <x v="13"/>
    <m/>
    <m/>
    <x v="2"/>
    <x v="11"/>
    <x v="13"/>
    <m/>
    <m/>
    <m/>
    <x v="1"/>
  </r>
  <r>
    <m/>
    <m/>
    <m/>
    <x v="25"/>
    <m/>
    <m/>
    <x v="27"/>
    <m/>
    <x v="13"/>
    <m/>
    <m/>
    <x v="2"/>
    <x v="11"/>
    <x v="13"/>
    <m/>
    <m/>
    <m/>
    <x v="1"/>
  </r>
  <r>
    <m/>
    <m/>
    <m/>
    <x v="25"/>
    <m/>
    <m/>
    <x v="27"/>
    <m/>
    <x v="13"/>
    <m/>
    <m/>
    <x v="2"/>
    <x v="11"/>
    <x v="13"/>
    <m/>
    <m/>
    <m/>
    <x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71">
  <r>
    <s v="23083.002704/2014-53"/>
    <s v="008/2017"/>
    <d v="2018-04-18T00:00:00"/>
    <x v="0"/>
    <s v="Seção de Arquivo e Protocolo Geral"/>
    <n v="20"/>
    <x v="0"/>
    <s v="-"/>
    <x v="0"/>
    <n v="14.48"/>
    <n v="3620"/>
    <x v="0"/>
    <x v="0"/>
    <x v="0"/>
    <n v="3620"/>
    <d v="2017-08-09T00:00:00"/>
    <n v="323"/>
    <x v="0"/>
  </r>
  <r>
    <s v="23083.002704/2014-53"/>
    <s v="008/2017"/>
    <d v="2018-04-18T00:00:00"/>
    <x v="1"/>
    <s v="Departamento de Contabilidade e Finanças"/>
    <n v="9"/>
    <x v="1"/>
    <s v="-"/>
    <x v="1"/>
    <n v="175.7"/>
    <n v="1757"/>
    <x v="0"/>
    <x v="1"/>
    <x v="1"/>
    <n v="1757"/>
    <d v="2017-08-10T00:00:00"/>
    <n v="5677"/>
    <x v="0"/>
  </r>
  <r>
    <s v="23083.002704/2014-53"/>
    <s v="008/2017"/>
    <d v="2018-04-18T00:00:00"/>
    <x v="1"/>
    <s v="Departamento de Contabilidade e Finanças"/>
    <n v="11"/>
    <x v="2"/>
    <s v="-"/>
    <x v="1"/>
    <n v="182.89"/>
    <n v="1828.8999999999999"/>
    <x v="0"/>
    <x v="1"/>
    <x v="1"/>
    <n v="1828.8999999999999"/>
    <d v="2017-08-10T00:00:00"/>
    <n v="5677"/>
    <x v="0"/>
  </r>
  <r>
    <s v="23083.002704/2014-53"/>
    <s v="008/2017"/>
    <d v="2018-04-18T00:00:00"/>
    <x v="2"/>
    <s v="Departamento de Material e Serviços Auxuliares/Almoxarifado Central"/>
    <n v="25"/>
    <x v="3"/>
    <s v="-"/>
    <x v="2"/>
    <n v="40"/>
    <n v="40"/>
    <x v="0"/>
    <x v="2"/>
    <x v="2"/>
    <n v="40"/>
    <d v="2017-08-01T00:00:00"/>
    <n v="1034"/>
    <x v="0"/>
  </r>
  <r>
    <s v="23083.002704/2014-53"/>
    <s v="008/2017"/>
    <d v="2018-04-18T00:00:00"/>
    <x v="3"/>
    <s v="Pró - Reitoria de Assuntos Estudantis"/>
    <n v="1"/>
    <x v="4"/>
    <s v="-"/>
    <x v="2"/>
    <n v="23.93"/>
    <n v="23.93"/>
    <x v="0"/>
    <x v="3"/>
    <x v="2"/>
    <n v="23.93"/>
    <s v="Vencida"/>
    <s v="-"/>
    <x v="0"/>
  </r>
  <r>
    <s v="23083.002704/2014-53"/>
    <s v="008/2017"/>
    <d v="2018-04-18T00:00:00"/>
    <x v="3"/>
    <s v="Pró - Reitoria de Assuntos Estudantis"/>
    <n v="3"/>
    <x v="5"/>
    <s v="-"/>
    <x v="2"/>
    <n v="25.08"/>
    <n v="25.08"/>
    <x v="0"/>
    <x v="3"/>
    <x v="2"/>
    <n v="25.08"/>
    <s v="Vencida"/>
    <s v="-"/>
    <x v="0"/>
  </r>
  <r>
    <s v="23083.002704/2014-53"/>
    <s v="008/2017"/>
    <d v="2018-04-18T00:00:00"/>
    <x v="3"/>
    <s v="Pró - Reitoria de Assuntos Estudantis"/>
    <n v="5"/>
    <x v="6"/>
    <s v="-"/>
    <x v="2"/>
    <n v="42.98"/>
    <n v="42.98"/>
    <x v="0"/>
    <x v="3"/>
    <x v="2"/>
    <n v="42.98"/>
    <s v="Vencida"/>
    <s v="-"/>
    <x v="0"/>
  </r>
  <r>
    <s v="23083.002704/2014-53"/>
    <s v="008/2017"/>
    <d v="2018-04-18T00:00:00"/>
    <x v="3"/>
    <s v="Pró - Reitoria de Assuntos Estudantis"/>
    <n v="6"/>
    <x v="7"/>
    <s v="-"/>
    <x v="3"/>
    <n v="1.28"/>
    <n v="6.4"/>
    <x v="0"/>
    <x v="3"/>
    <x v="3"/>
    <n v="6.4"/>
    <s v="Vencida"/>
    <s v="-"/>
    <x v="0"/>
  </r>
  <r>
    <s v="23083.002704/2014-53"/>
    <s v="008/2017"/>
    <d v="2018-04-18T00:00:00"/>
    <x v="3"/>
    <s v="Pró - Reitoria de Assuntos Estudantis"/>
    <n v="8"/>
    <x v="8"/>
    <s v="-"/>
    <x v="3"/>
    <n v="8"/>
    <n v="40"/>
    <x v="0"/>
    <x v="3"/>
    <x v="3"/>
    <n v="40"/>
    <s v="Vencida"/>
    <s v="-"/>
    <x v="0"/>
  </r>
  <r>
    <s v="23083.002704/2014-53"/>
    <s v="008/2017"/>
    <d v="2018-04-18T00:00:00"/>
    <x v="3"/>
    <s v="Pró - Reitoria de Assuntos Estudantis"/>
    <n v="25"/>
    <x v="3"/>
    <s v="-"/>
    <x v="2"/>
    <n v="40"/>
    <n v="40"/>
    <x v="0"/>
    <x v="2"/>
    <x v="2"/>
    <n v="40"/>
    <d v="2017-08-01T00:00:00"/>
    <n v="1034"/>
    <x v="0"/>
  </r>
  <r>
    <s v="23083.002704/2014-53"/>
    <s v="008/2017"/>
    <d v="2018-04-18T00:00:00"/>
    <x v="3"/>
    <s v="Pró - Reitoria de Assuntos Estudantis"/>
    <n v="36"/>
    <x v="9"/>
    <s v="-"/>
    <x v="2"/>
    <n v="9.1"/>
    <n v="9.1"/>
    <x v="0"/>
    <x v="1"/>
    <x v="2"/>
    <n v="9.1"/>
    <d v="2017-08-10T00:00:00"/>
    <n v="5677"/>
    <x v="0"/>
  </r>
  <r>
    <s v="23083.002704/2014-53"/>
    <s v="008/2017"/>
    <d v="2018-04-18T00:00:00"/>
    <x v="3"/>
    <s v="Pró - Reitoria de Assuntos Estudantis"/>
    <n v="38"/>
    <x v="10"/>
    <s v="-"/>
    <x v="2"/>
    <n v="9.34"/>
    <n v="9.34"/>
    <x v="0"/>
    <x v="1"/>
    <x v="2"/>
    <n v="9.34"/>
    <d v="2017-08-10T00:00:00"/>
    <n v="5677"/>
    <x v="0"/>
  </r>
  <r>
    <s v="23083.002704/2014-53"/>
    <s v="008/2017"/>
    <d v="2018-04-18T00:00:00"/>
    <x v="3"/>
    <s v="Pró - Reitoria de Assuntos Estudantis"/>
    <n v="39"/>
    <x v="11"/>
    <s v="-"/>
    <x v="2"/>
    <n v="7.3"/>
    <n v="7.3"/>
    <x v="0"/>
    <x v="1"/>
    <x v="2"/>
    <n v="7.3"/>
    <d v="2017-08-10T00:00:00"/>
    <n v="5677"/>
    <x v="0"/>
  </r>
  <r>
    <s v="23083.002704/2014-53"/>
    <s v="008/2017"/>
    <d v="2018-04-18T00:00:00"/>
    <x v="4"/>
    <s v="Curso de Especialização &quot;Docência na Educação Infantil&quot;"/>
    <n v="49"/>
    <x v="12"/>
    <s v="-"/>
    <x v="4"/>
    <n v="7.88"/>
    <n v="31.52"/>
    <x v="0"/>
    <x v="3"/>
    <x v="4"/>
    <n v="31.52"/>
    <s v="Vencida"/>
    <s v="-"/>
    <x v="0"/>
  </r>
  <r>
    <s v="23083.002704/2014-53"/>
    <s v="008/2017"/>
    <d v="2018-04-18T00:00:00"/>
    <x v="4"/>
    <s v="Curso de Especialização &quot;Docência na Educação Infantil&quot;"/>
    <n v="46"/>
    <x v="13"/>
    <s v="-"/>
    <x v="4"/>
    <n v="6.6"/>
    <n v="26.4"/>
    <x v="0"/>
    <x v="3"/>
    <x v="4"/>
    <n v="26.4"/>
    <s v="Vencida"/>
    <s v="-"/>
    <x v="0"/>
  </r>
  <r>
    <s v="23083.002704/2014-53"/>
    <s v="008/2017"/>
    <d v="2018-04-18T00:00:00"/>
    <x v="4"/>
    <s v="Curso de Especialização &quot;Docência na Educação Infantil&quot;"/>
    <n v="47"/>
    <x v="14"/>
    <s v="-"/>
    <x v="4"/>
    <n v="5.35"/>
    <n v="21.4"/>
    <x v="0"/>
    <x v="3"/>
    <x v="4"/>
    <n v="21.4"/>
    <s v="Vencida"/>
    <s v="-"/>
    <x v="0"/>
  </r>
  <r>
    <s v="23083.002704/2014-53"/>
    <s v="008/2017"/>
    <d v="2018-04-18T00:00:00"/>
    <x v="4"/>
    <s v="Curso de Especialização &quot;Docência na Educação Infantil&quot;"/>
    <n v="50"/>
    <x v="15"/>
    <s v="-"/>
    <x v="4"/>
    <n v="7.9"/>
    <n v="31.6"/>
    <x v="0"/>
    <x v="3"/>
    <x v="4"/>
    <n v="31.6"/>
    <s v="Vencida"/>
    <s v="-"/>
    <x v="0"/>
  </r>
  <r>
    <s v="23083.002704/2014-53"/>
    <s v="008/2017"/>
    <d v="2018-04-18T00:00:00"/>
    <x v="4"/>
    <s v="Curso de Especialização &quot;Docência na Educação Infantil&quot;"/>
    <n v="48"/>
    <x v="16"/>
    <s v="-"/>
    <x v="4"/>
    <n v="7.88"/>
    <n v="31.52"/>
    <x v="0"/>
    <x v="3"/>
    <x v="4"/>
    <n v="31.52"/>
    <s v="Vencida"/>
    <s v="-"/>
    <x v="0"/>
  </r>
  <r>
    <s v="23083.002704/2014-53"/>
    <s v="008/2017"/>
    <d v="2018-04-18T00:00:00"/>
    <x v="4"/>
    <s v="Curso de Especialização &quot;Docência na Educação Infantil&quot;"/>
    <n v="41"/>
    <x v="17"/>
    <s v="-"/>
    <x v="5"/>
    <n v="0.57999999999999996"/>
    <n v="28.999999999999996"/>
    <x v="0"/>
    <x v="3"/>
    <x v="5"/>
    <n v="28.999999999999996"/>
    <s v="Vencida"/>
    <s v="-"/>
    <x v="0"/>
  </r>
  <r>
    <s v="23083.002704/2014-53"/>
    <s v="008/2017"/>
    <d v="2018-04-18T00:00:00"/>
    <x v="4"/>
    <s v="Curso de Especialização &quot;Docência na Educação Infantil&quot;"/>
    <n v="44"/>
    <x v="18"/>
    <s v="-"/>
    <x v="5"/>
    <n v="0.57999999999999996"/>
    <n v="28.999999999999996"/>
    <x v="0"/>
    <x v="3"/>
    <x v="5"/>
    <n v="28.999999999999996"/>
    <s v="Vencida"/>
    <s v="-"/>
    <x v="0"/>
  </r>
  <r>
    <s v="23083.002704/2014-53"/>
    <s v="008/2017"/>
    <d v="2018-04-18T00:00:00"/>
    <x v="4"/>
    <s v="Curso de Especialização &quot;Docência na Educação Infantil&quot;"/>
    <n v="42"/>
    <x v="19"/>
    <s v="-"/>
    <x v="5"/>
    <n v="0.57999999999999996"/>
    <n v="28.999999999999996"/>
    <x v="0"/>
    <x v="3"/>
    <x v="5"/>
    <n v="28.999999999999996"/>
    <s v="Vencida"/>
    <s v="-"/>
    <x v="0"/>
  </r>
  <r>
    <s v="23083.002704/2014-53"/>
    <s v="008/2017"/>
    <d v="2018-04-18T00:00:00"/>
    <x v="5"/>
    <s v="Centro de Arte e Cultura"/>
    <n v="6"/>
    <x v="7"/>
    <s v="-"/>
    <x v="5"/>
    <n v="1.28"/>
    <n v="64"/>
    <x v="0"/>
    <x v="3"/>
    <x v="5"/>
    <n v="64"/>
    <s v="Vencida"/>
    <s v="-"/>
    <x v="0"/>
  </r>
  <r>
    <s v="23083.002704/2014-53"/>
    <s v="008/2017"/>
    <d v="2018-04-18T00:00:00"/>
    <x v="5"/>
    <s v="Centro de Arte e Cultura"/>
    <n v="19"/>
    <x v="20"/>
    <s v="-"/>
    <x v="6"/>
    <n v="14"/>
    <n v="1176"/>
    <x v="0"/>
    <x v="0"/>
    <x v="6"/>
    <n v="1176"/>
    <d v="2017-08-09T00:00:00"/>
    <n v="323"/>
    <x v="0"/>
  </r>
  <r>
    <s v="23083.002704/2014-53"/>
    <s v="008/2017"/>
    <d v="2018-04-18T00:00:00"/>
    <x v="5"/>
    <s v="Centro de Arte e Cultura"/>
    <n v="34"/>
    <x v="21"/>
    <s v="-"/>
    <x v="7"/>
    <n v="9.2200000000000006"/>
    <n v="27.660000000000004"/>
    <x v="0"/>
    <x v="1"/>
    <x v="7"/>
    <n v="27.660000000000004"/>
    <d v="2017-08-10T00:00:00"/>
    <n v="5677"/>
    <x v="0"/>
  </r>
  <r>
    <s v="23083.002704/2014-53"/>
    <s v="008/2017"/>
    <d v="2018-04-18T00:00:00"/>
    <x v="5"/>
    <s v="Centro de Arte e Cultura"/>
    <n v="36"/>
    <x v="9"/>
    <s v="-"/>
    <x v="7"/>
    <n v="9.1"/>
    <n v="27.299999999999997"/>
    <x v="0"/>
    <x v="1"/>
    <x v="7"/>
    <n v="27.299999999999997"/>
    <d v="2017-08-10T00:00:00"/>
    <n v="5677"/>
    <x v="0"/>
  </r>
  <r>
    <s v="23083.002704/2014-53"/>
    <s v="008/2017"/>
    <d v="2018-04-18T00:00:00"/>
    <x v="5"/>
    <s v="Centro de Arte e Cultura"/>
    <n v="38"/>
    <x v="10"/>
    <s v="-"/>
    <x v="7"/>
    <n v="9.34"/>
    <n v="28.02"/>
    <x v="0"/>
    <x v="1"/>
    <x v="7"/>
    <n v="28.02"/>
    <d v="2017-08-10T00:00:00"/>
    <n v="5677"/>
    <x v="0"/>
  </r>
  <r>
    <s v="23083.002704/2014-53"/>
    <s v="008/2017"/>
    <d v="2018-04-18T00:00:00"/>
    <x v="5"/>
    <s v="Centro de Arte e Cultura"/>
    <n v="39"/>
    <x v="11"/>
    <s v="-"/>
    <x v="7"/>
    <n v="7.3"/>
    <n v="21.9"/>
    <x v="0"/>
    <x v="1"/>
    <x v="7"/>
    <n v="21.9"/>
    <d v="2017-08-10T00:00:00"/>
    <n v="5677"/>
    <x v="0"/>
  </r>
  <r>
    <s v="23083.002704/2014-53"/>
    <s v="008/2017"/>
    <d v="2018-04-18T00:00:00"/>
    <x v="6"/>
    <s v="Editora Universidade Rural"/>
    <n v="19"/>
    <x v="20"/>
    <s v="-"/>
    <x v="3"/>
    <n v="14"/>
    <n v="70"/>
    <x v="0"/>
    <x v="0"/>
    <x v="3"/>
    <n v="70"/>
    <d v="2017-08-09T00:00:00"/>
    <n v="323"/>
    <x v="0"/>
  </r>
  <r>
    <s v="23083.002704/2014-53"/>
    <s v="008/2017"/>
    <d v="2018-04-18T00:00:00"/>
    <x v="7"/>
    <s v="Coordenação de Programa de Pós - Graduação (PPGEDUC)"/>
    <n v="20"/>
    <x v="0"/>
    <s v="-"/>
    <x v="8"/>
    <n v="14.48"/>
    <n v="115.84"/>
    <x v="0"/>
    <x v="0"/>
    <x v="8"/>
    <n v="115.84"/>
    <d v="2017-08-09T00:00:00"/>
    <n v="323"/>
    <x v="0"/>
  </r>
  <r>
    <s v="23083.002704/2014-53"/>
    <s v="008/2017"/>
    <d v="2018-04-18T00:00:00"/>
    <x v="8"/>
    <s v="CAIC"/>
    <n v="17"/>
    <x v="22"/>
    <s v="-"/>
    <x v="8"/>
    <n v="19.149999999999999"/>
    <n v="153.19999999999999"/>
    <x v="0"/>
    <x v="3"/>
    <x v="8"/>
    <n v="153.19999999999999"/>
    <s v="Vencida"/>
    <s v="-"/>
    <x v="0"/>
  </r>
  <r>
    <s v="23083.002704/2014-53"/>
    <s v="008/2017"/>
    <d v="2018-04-18T00:00:00"/>
    <x v="8"/>
    <s v="CAIC"/>
    <n v="19"/>
    <x v="20"/>
    <s v="-"/>
    <x v="1"/>
    <n v="14"/>
    <n v="140"/>
    <x v="0"/>
    <x v="0"/>
    <x v="1"/>
    <n v="140"/>
    <d v="2017-08-09T00:00:00"/>
    <n v="323"/>
    <x v="0"/>
  </r>
  <r>
    <s v="23083.002704/2014-53"/>
    <s v="008/2017"/>
    <d v="2018-04-18T00:00:00"/>
    <x v="8"/>
    <s v="CAIC"/>
    <n v="34"/>
    <x v="21"/>
    <s v="-"/>
    <x v="7"/>
    <n v="9.2200000000000006"/>
    <n v="27.660000000000004"/>
    <x v="0"/>
    <x v="1"/>
    <x v="7"/>
    <n v="27.660000000000004"/>
    <d v="2017-08-10T00:00:00"/>
    <n v="5677"/>
    <x v="0"/>
  </r>
  <r>
    <s v="23083.002704/2014-53"/>
    <s v="008/2017"/>
    <d v="2018-04-18T00:00:00"/>
    <x v="8"/>
    <s v="CAIC"/>
    <n v="36"/>
    <x v="9"/>
    <s v="-"/>
    <x v="7"/>
    <n v="9.1"/>
    <n v="27.299999999999997"/>
    <x v="0"/>
    <x v="1"/>
    <x v="7"/>
    <n v="27.299999999999997"/>
    <d v="2017-08-10T00:00:00"/>
    <n v="5677"/>
    <x v="0"/>
  </r>
  <r>
    <s v="23083.002704/2014-53"/>
    <s v="008/2017"/>
    <d v="2018-04-18T00:00:00"/>
    <x v="8"/>
    <s v="CAIC"/>
    <n v="38"/>
    <x v="10"/>
    <s v="-"/>
    <x v="3"/>
    <n v="9.34"/>
    <n v="46.7"/>
    <x v="0"/>
    <x v="1"/>
    <x v="3"/>
    <n v="46.7"/>
    <d v="2017-08-10T00:00:00"/>
    <n v="5677"/>
    <x v="0"/>
  </r>
  <r>
    <s v="23083.002704/2014-53"/>
    <s v="008/2017"/>
    <d v="2018-04-18T00:00:00"/>
    <x v="9"/>
    <s v="Instituto de Agronomia"/>
    <n v="19"/>
    <x v="20"/>
    <s v="-"/>
    <x v="1"/>
    <n v="14"/>
    <n v="140"/>
    <x v="0"/>
    <x v="0"/>
    <x v="1"/>
    <n v="140"/>
    <d v="2017-08-09T00:00:00"/>
    <n v="323"/>
    <x v="0"/>
  </r>
  <r>
    <s v="23083.002704/2014-53"/>
    <s v="008/2017"/>
    <d v="2018-04-18T00:00:00"/>
    <x v="10"/>
    <s v="Departamento de Ciências Fisiológicas"/>
    <n v="20"/>
    <x v="0"/>
    <s v="-"/>
    <x v="9"/>
    <n v="14.48"/>
    <n v="1448"/>
    <x v="0"/>
    <x v="0"/>
    <x v="9"/>
    <n v="1448"/>
    <d v="2017-08-09T00:00:00"/>
    <n v="323"/>
    <x v="0"/>
  </r>
  <r>
    <s v="23083.002704/2014-53"/>
    <s v="008/2017"/>
    <d v="2018-04-18T00:00:00"/>
    <x v="11"/>
    <s v="Laboratório Oficial de Diagnóstico Fitossanitário"/>
    <n v="19"/>
    <x v="20"/>
    <s v="-"/>
    <x v="10"/>
    <n v="14"/>
    <n v="280"/>
    <x v="0"/>
    <x v="0"/>
    <x v="10"/>
    <n v="280"/>
    <d v="2017-08-09T00:00:00"/>
    <n v="323"/>
    <x v="0"/>
  </r>
  <r>
    <s v="23083.002704/2014-53"/>
    <s v="008/2017"/>
    <d v="2018-04-18T00:00:00"/>
    <x v="12"/>
    <s v="Departamento de Física"/>
    <n v="19"/>
    <x v="20"/>
    <s v="-"/>
    <x v="5"/>
    <n v="14"/>
    <n v="700"/>
    <x v="0"/>
    <x v="0"/>
    <x v="5"/>
    <n v="700"/>
    <d v="2017-08-09T00:00:00"/>
    <n v="323"/>
    <x v="0"/>
  </r>
  <r>
    <s v="23083.002704/2014-53"/>
    <s v="008/2017"/>
    <d v="2018-04-18T00:00:00"/>
    <x v="13"/>
    <s v="Departamento de Química"/>
    <n v="25"/>
    <x v="3"/>
    <s v="-"/>
    <x v="11"/>
    <n v="40"/>
    <n v="80"/>
    <x v="0"/>
    <x v="2"/>
    <x v="11"/>
    <n v="80"/>
    <d v="2017-08-01T00:00:00"/>
    <n v="1034"/>
    <x v="0"/>
  </r>
  <r>
    <s v="23083.002704/2014-53"/>
    <s v="008/2017"/>
    <d v="2018-04-18T00:00:00"/>
    <x v="14"/>
    <s v="Licenciatura em Educação do Campo - PROCAMPO"/>
    <n v="19"/>
    <x v="20"/>
    <s v="-"/>
    <x v="10"/>
    <n v="14"/>
    <n v="280"/>
    <x v="0"/>
    <x v="0"/>
    <x v="10"/>
    <n v="280"/>
    <d v="2017-08-09T00:00:00"/>
    <n v="323"/>
    <x v="0"/>
  </r>
  <r>
    <s v="23083.002704/2014-53"/>
    <s v="008/2017"/>
    <d v="2018-04-18T00:00:00"/>
    <x v="15"/>
    <s v="Departamento de Arquitetura e Urbanismo"/>
    <n v="25"/>
    <x v="3"/>
    <s v="-"/>
    <x v="11"/>
    <n v="40"/>
    <n v="80"/>
    <x v="0"/>
    <x v="2"/>
    <x v="11"/>
    <n v="80"/>
    <d v="2017-08-01T00:00:00"/>
    <n v="1034"/>
    <x v="0"/>
  </r>
  <r>
    <s v="23083.002704/2014-53"/>
    <s v="008/2017"/>
    <d v="2018-04-18T00:00:00"/>
    <x v="16"/>
    <s v="Departamento de Reprodução e Avaliação Animal"/>
    <n v="20"/>
    <x v="0"/>
    <s v="-"/>
    <x v="2"/>
    <n v="14.48"/>
    <n v="14.48"/>
    <x v="0"/>
    <x v="0"/>
    <x v="2"/>
    <n v="14.48"/>
    <d v="2017-08-09T00:00:00"/>
    <n v="323"/>
    <x v="0"/>
  </r>
  <r>
    <s v="23083.002704/2014-53"/>
    <s v="008/2017"/>
    <d v="2018-04-18T00:00:00"/>
    <x v="17"/>
    <s v="Campus da UFRRJ em Nova Iguaçu"/>
    <n v="19"/>
    <x v="20"/>
    <s v="-"/>
    <x v="5"/>
    <n v="14"/>
    <n v="700"/>
    <x v="0"/>
    <x v="0"/>
    <x v="5"/>
    <n v="700"/>
    <d v="2017-08-09T00:00:00"/>
    <n v="323"/>
    <x v="0"/>
  </r>
  <r>
    <s v="23083.002704/2014-53"/>
    <s v="008/2017"/>
    <d v="2018-04-18T00:00:00"/>
    <x v="18"/>
    <s v="Campus da UFRRJ em Três Rios"/>
    <n v="25"/>
    <x v="3"/>
    <s v="-"/>
    <x v="4"/>
    <n v="40"/>
    <n v="160"/>
    <x v="0"/>
    <x v="2"/>
    <x v="4"/>
    <n v="160"/>
    <d v="2017-08-01T00:00:00"/>
    <n v="1034"/>
    <x v="0"/>
  </r>
  <r>
    <s v="23083.002704/2014-53"/>
    <s v="008/2017"/>
    <d v="2018-04-18T00:00:00"/>
    <x v="19"/>
    <s v="Instituto de Ciências Sociais Aplicadas"/>
    <n v="20"/>
    <x v="0"/>
    <s v="-"/>
    <x v="4"/>
    <n v="14.48"/>
    <n v="57.92"/>
    <x v="0"/>
    <x v="0"/>
    <x v="4"/>
    <n v="57.92"/>
    <d v="2017-08-09T00:00:00"/>
    <n v="323"/>
    <x v="0"/>
  </r>
  <r>
    <s v="23083.002704/2014-53"/>
    <s v="008/2017"/>
    <d v="2018-04-18T00:00:00"/>
    <x v="19"/>
    <s v="Instituto de Ciências Sociais Aplicadas"/>
    <n v="25"/>
    <x v="3"/>
    <s v="-"/>
    <x v="2"/>
    <n v="40"/>
    <n v="40"/>
    <x v="0"/>
    <x v="2"/>
    <x v="2"/>
    <n v="40"/>
    <d v="2017-08-01T00:00:00"/>
    <n v="1034"/>
    <x v="0"/>
  </r>
  <r>
    <s v="23083.002704/2014-53"/>
    <s v="008/2017"/>
    <d v="2018-04-18T00:00:00"/>
    <x v="20"/>
    <s v="Coordenadoria de Relações Internacionais e Interinstitucionais"/>
    <n v="19"/>
    <x v="20"/>
    <s v="548/2017"/>
    <x v="1"/>
    <n v="14"/>
    <n v="140"/>
    <x v="1"/>
    <x v="4"/>
    <x v="1"/>
    <n v="140"/>
    <s v="Em andamento"/>
    <s v="-"/>
    <x v="0"/>
  </r>
  <r>
    <s v="23083.002704/2014-53"/>
    <s v="008/2017"/>
    <d v="2018-04-18T00:00:00"/>
    <x v="21"/>
    <s v="CTUR"/>
    <n v="1"/>
    <x v="4"/>
    <s v="589/2017"/>
    <x v="11"/>
    <n v="23.93"/>
    <n v="47.86"/>
    <x v="1"/>
    <x v="5"/>
    <x v="11"/>
    <n v="47.86"/>
    <s v="Em andamento"/>
    <s v="-"/>
    <x v="0"/>
  </r>
  <r>
    <s v="23083.002704/2014-53"/>
    <s v="008/2017"/>
    <d v="2018-04-18T00:00:00"/>
    <x v="21"/>
    <s v="CTUR"/>
    <n v="5"/>
    <x v="6"/>
    <s v="589/2017"/>
    <x v="11"/>
    <n v="42.98"/>
    <n v="85.96"/>
    <x v="1"/>
    <x v="5"/>
    <x v="11"/>
    <n v="85.96"/>
    <s v="Em andamento"/>
    <s v="-"/>
    <x v="0"/>
  </r>
  <r>
    <s v="23083.002704/2014-53"/>
    <s v="008/2017"/>
    <d v="2018-04-18T00:00:00"/>
    <x v="21"/>
    <s v="CTUR"/>
    <n v="3"/>
    <x v="5"/>
    <s v="589/2017"/>
    <x v="11"/>
    <n v="25.08"/>
    <n v="50.16"/>
    <x v="1"/>
    <x v="5"/>
    <x v="11"/>
    <n v="50.16"/>
    <s v="Em andamento"/>
    <s v="-"/>
    <x v="0"/>
  </r>
  <r>
    <s v="23083.002704/2014-53"/>
    <s v="008/2017"/>
    <d v="2018-04-18T00:00:00"/>
    <x v="21"/>
    <s v="CTUR"/>
    <n v="8"/>
    <x v="8"/>
    <s v="589/2017"/>
    <x v="11"/>
    <n v="8"/>
    <n v="16"/>
    <x v="1"/>
    <x v="5"/>
    <x v="11"/>
    <n v="16"/>
    <s v="Em andamento"/>
    <s v="-"/>
    <x v="0"/>
  </r>
  <r>
    <s v="23083.002704/2014-53"/>
    <s v="008/2017"/>
    <d v="2018-04-18T00:00:00"/>
    <x v="21"/>
    <s v="CTUR"/>
    <n v="25"/>
    <x v="3"/>
    <s v="589/2017"/>
    <x v="1"/>
    <n v="40"/>
    <n v="400"/>
    <x v="1"/>
    <x v="6"/>
    <x v="1"/>
    <n v="400"/>
    <s v="Em andamento"/>
    <s v="-"/>
    <x v="0"/>
  </r>
  <r>
    <s v="23083.002704/2014-53"/>
    <s v="008/2017"/>
    <d v="2018-04-18T00:00:00"/>
    <x v="21"/>
    <s v="CTUR"/>
    <n v="34"/>
    <x v="21"/>
    <s v="589/2017"/>
    <x v="3"/>
    <n v="9.2200000000000006"/>
    <n v="46.1"/>
    <x v="1"/>
    <x v="7"/>
    <x v="3"/>
    <n v="46.1"/>
    <s v="Em andamento"/>
    <s v="-"/>
    <x v="0"/>
  </r>
  <r>
    <s v="23083.002704/2014-53"/>
    <s v="008/2017"/>
    <d v="2018-04-18T00:00:00"/>
    <x v="21"/>
    <s v="CTUR"/>
    <n v="38"/>
    <x v="10"/>
    <s v="589/2017"/>
    <x v="3"/>
    <n v="9.34"/>
    <n v="46.7"/>
    <x v="1"/>
    <x v="7"/>
    <x v="3"/>
    <n v="46.7"/>
    <s v="Em andamento"/>
    <s v="-"/>
    <x v="0"/>
  </r>
  <r>
    <s v="23083.002704/2014-53"/>
    <s v="008/2017"/>
    <d v="2018-04-18T00:00:00"/>
    <x v="21"/>
    <s v="CTUR"/>
    <n v="41"/>
    <x v="17"/>
    <s v="589/2017"/>
    <x v="12"/>
    <n v="0.57999999999999996"/>
    <n v="17.399999999999999"/>
    <x v="1"/>
    <x v="5"/>
    <x v="12"/>
    <n v="17.399999999999999"/>
    <s v="Em andamento"/>
    <s v="-"/>
    <x v="0"/>
  </r>
  <r>
    <s v="23083.002704/2014-53"/>
    <s v="008/2017"/>
    <d v="2018-04-18T00:00:00"/>
    <x v="21"/>
    <s v="CTUR"/>
    <n v="42"/>
    <x v="19"/>
    <s v="589/2017"/>
    <x v="12"/>
    <n v="0.57999999999999996"/>
    <n v="17.399999999999999"/>
    <x v="1"/>
    <x v="5"/>
    <x v="12"/>
    <n v="17.399999999999999"/>
    <s v="Em andamento"/>
    <s v="-"/>
    <x v="0"/>
  </r>
  <r>
    <s v="23083.002704/2014-53"/>
    <s v="008/2017"/>
    <d v="2018-04-18T00:00:00"/>
    <x v="21"/>
    <s v="CTUR"/>
    <n v="43"/>
    <x v="23"/>
    <s v="589/2017"/>
    <x v="12"/>
    <n v="0.57999999999999996"/>
    <n v="17.399999999999999"/>
    <x v="1"/>
    <x v="5"/>
    <x v="12"/>
    <n v="17.399999999999999"/>
    <s v="Em andamento"/>
    <s v="-"/>
    <x v="0"/>
  </r>
  <r>
    <s v="23083.002704/2014-53"/>
    <s v="008/2017"/>
    <d v="2018-04-18T00:00:00"/>
    <x v="21"/>
    <s v="CTUR"/>
    <n v="44"/>
    <x v="18"/>
    <s v="589/2017"/>
    <x v="12"/>
    <n v="0.57999999999999996"/>
    <n v="17.399999999999999"/>
    <x v="1"/>
    <x v="5"/>
    <x v="12"/>
    <n v="17.399999999999999"/>
    <s v="Em andamento"/>
    <s v="-"/>
    <x v="0"/>
  </r>
  <r>
    <s v="23083.002704/2014-53"/>
    <s v="008/2017"/>
    <d v="2018-04-18T00:00:00"/>
    <x v="21"/>
    <s v="CTUR"/>
    <n v="45"/>
    <x v="24"/>
    <s v="589/2017"/>
    <x v="12"/>
    <n v="1.07"/>
    <n v="32.1"/>
    <x v="1"/>
    <x v="5"/>
    <x v="12"/>
    <n v="32.1"/>
    <s v="Em andamento"/>
    <s v="-"/>
    <x v="0"/>
  </r>
  <r>
    <s v="23083.002704/2014-53"/>
    <s v="008/2017"/>
    <d v="2018-04-18T00:00:00"/>
    <x v="22"/>
    <s v="Instituto de Ciências Humanas e Sociais"/>
    <n v="1"/>
    <x v="4"/>
    <s v="600/2017"/>
    <x v="2"/>
    <n v="23.93"/>
    <n v="23.93"/>
    <x v="1"/>
    <x v="8"/>
    <x v="2"/>
    <n v="23.93"/>
    <s v="Em andamento"/>
    <s v="-"/>
    <x v="0"/>
  </r>
  <r>
    <s v="23083.002704/2014-53"/>
    <s v="008/2017"/>
    <d v="2018-04-18T00:00:00"/>
    <x v="22"/>
    <s v="Instituto de Ciências Humanas e Sociais"/>
    <n v="5"/>
    <x v="6"/>
    <s v="600/2017"/>
    <x v="2"/>
    <n v="42.98"/>
    <n v="42.98"/>
    <x v="1"/>
    <x v="8"/>
    <x v="2"/>
    <n v="42.98"/>
    <s v="Em andamento"/>
    <s v="-"/>
    <x v="0"/>
  </r>
  <r>
    <s v="23083.002704/2014-53"/>
    <s v="008/2017"/>
    <d v="2018-04-18T00:00:00"/>
    <x v="22"/>
    <s v="Instituto de Ciências Humanas e Sociais"/>
    <n v="3"/>
    <x v="5"/>
    <s v="600/2017"/>
    <x v="2"/>
    <n v="25.08"/>
    <n v="25.08"/>
    <x v="1"/>
    <x v="8"/>
    <x v="2"/>
    <n v="25.08"/>
    <s v="Em andamento"/>
    <s v="-"/>
    <x v="0"/>
  </r>
  <r>
    <s v="23083.002704/2014-53"/>
    <s v="008/2017"/>
    <d v="2018-04-18T00:00:00"/>
    <x v="22"/>
    <s v="Instituto de Ciências Humanas e Sociais"/>
    <n v="34"/>
    <x v="21"/>
    <s v="600/2017"/>
    <x v="2"/>
    <n v="9.2200000000000006"/>
    <n v="9.2200000000000006"/>
    <x v="1"/>
    <x v="9"/>
    <x v="2"/>
    <n v="9.2200000000000006"/>
    <s v="Em andamento"/>
    <s v="-"/>
    <x v="0"/>
  </r>
  <r>
    <s v="23083.002704/2014-53"/>
    <s v="008/2017"/>
    <d v="2018-04-18T00:00:00"/>
    <x v="22"/>
    <s v="Instituto de Ciências Humanas e Sociais"/>
    <n v="36"/>
    <x v="9"/>
    <s v="600/2017"/>
    <x v="2"/>
    <n v="9.1"/>
    <n v="9.1"/>
    <x v="1"/>
    <x v="9"/>
    <x v="2"/>
    <n v="9.1"/>
    <s v="Em andamento"/>
    <s v="-"/>
    <x v="0"/>
  </r>
  <r>
    <s v="23083.002704/2014-53"/>
    <s v="008/2017"/>
    <d v="2018-04-18T00:00:00"/>
    <x v="22"/>
    <s v="Instituto de Ciências Humanas e Sociais"/>
    <n v="39"/>
    <x v="11"/>
    <s v="600/2017"/>
    <x v="2"/>
    <n v="7.3"/>
    <n v="7.3"/>
    <x v="1"/>
    <x v="9"/>
    <x v="2"/>
    <n v="7.3"/>
    <s v="Em andamento"/>
    <s v="-"/>
    <x v="0"/>
  </r>
  <r>
    <s v="23083.002704/2014-53"/>
    <s v="008/2017"/>
    <d v="2018-04-18T00:00:00"/>
    <x v="22"/>
    <s v="Instituto de Ciências Humanas e Sociais"/>
    <n v="38"/>
    <x v="10"/>
    <s v="600/2017"/>
    <x v="2"/>
    <n v="9.34"/>
    <n v="9.34"/>
    <x v="1"/>
    <x v="9"/>
    <x v="2"/>
    <n v="9.34"/>
    <s v="Em andamento"/>
    <s v="-"/>
    <x v="0"/>
  </r>
  <r>
    <s v="23083.002704/2014-53"/>
    <s v="008/2017"/>
    <d v="2018-04-18T00:00:00"/>
    <x v="23"/>
    <s v="Instituto de Educação"/>
    <n v="20"/>
    <x v="25"/>
    <s v="556/2017"/>
    <x v="12"/>
    <n v="14.48"/>
    <n v="434.40000000000003"/>
    <x v="1"/>
    <x v="4"/>
    <x v="12"/>
    <n v="434.40000000000003"/>
    <s v="Em andamento"/>
    <s v="-"/>
    <x v="0"/>
  </r>
  <r>
    <s v="23083.002704/2014-53"/>
    <s v="008/2017"/>
    <d v="2018-04-18T00:00:00"/>
    <x v="24"/>
    <s v="Instituto de Veterinária"/>
    <n v="20"/>
    <x v="25"/>
    <s v="596/2017"/>
    <x v="12"/>
    <n v="14.48"/>
    <n v="434.40000000000003"/>
    <x v="1"/>
    <x v="4"/>
    <x v="12"/>
    <n v="434.40000000000003"/>
    <s v="Em andamento"/>
    <s v="-"/>
    <x v="0"/>
  </r>
  <r>
    <s v="23083.002704/2014-53"/>
    <s v="008/2017"/>
    <d v="2018-04-18T00:00:00"/>
    <x v="24"/>
    <s v="Instituto de Veterinária"/>
    <n v="18"/>
    <x v="26"/>
    <s v="596/2017"/>
    <x v="1"/>
    <n v="24.45"/>
    <n v="244.5"/>
    <x v="1"/>
    <x v="10"/>
    <x v="1"/>
    <n v="244.5"/>
    <s v="Em andamento"/>
    <s v="-"/>
    <x v="0"/>
  </r>
  <r>
    <s v="23083.002704/2014-53"/>
    <s v="008/2017"/>
    <d v="2018-04-18T00:00:00"/>
    <x v="24"/>
    <s v="Instituto de Veterinária"/>
    <n v="46"/>
    <x v="13"/>
    <s v="596/2017"/>
    <x v="3"/>
    <n v="6.6"/>
    <n v="33"/>
    <x v="1"/>
    <x v="8"/>
    <x v="3"/>
    <n v="33"/>
    <s v="Em andamento"/>
    <s v="-"/>
    <x v="0"/>
  </r>
  <r>
    <s v="23083.002704/2014-53"/>
    <s v="008/2017"/>
    <d v="2018-04-18T00:00:00"/>
    <x v="24"/>
    <s v="Instituto de Veterinária"/>
    <n v="50"/>
    <x v="15"/>
    <s v="596/2017"/>
    <x v="3"/>
    <n v="7.9"/>
    <n v="39.5"/>
    <x v="1"/>
    <x v="8"/>
    <x v="3"/>
    <n v="39.5"/>
    <s v="Em andamento"/>
    <s v="-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a dinâmica1" cacheId="2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5">
        <item x="0"/>
        <item x="1"/>
        <item x="18"/>
        <item x="3"/>
        <item x="8"/>
        <item x="12"/>
        <item x="19"/>
        <item x="11"/>
        <item x="2"/>
        <item x="4"/>
        <item x="5"/>
        <item x="6"/>
        <item x="7"/>
        <item x="9"/>
        <item x="10"/>
        <item x="13"/>
        <item x="14"/>
        <item x="15"/>
        <item x="16"/>
        <item x="17"/>
        <item x="20"/>
        <item x="21"/>
        <item x="22"/>
        <item x="23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13">
        <item x="9"/>
        <item x="4"/>
        <item x="10"/>
        <item x="8"/>
        <item x="1"/>
        <item x="5"/>
        <item x="2"/>
        <item x="11"/>
        <item x="3"/>
        <item x="7"/>
        <item x="0"/>
        <item x="6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x="0"/>
        <item x="1"/>
        <item x="3"/>
        <item x="2"/>
        <item x="4"/>
        <item x="5"/>
        <item x="6"/>
        <item x="7"/>
        <item x="8"/>
        <item x="9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">
        <item x="2"/>
        <item x="11"/>
        <item x="7"/>
        <item x="4"/>
        <item x="3"/>
        <item x="8"/>
        <item x="1"/>
        <item x="10"/>
        <item x="5"/>
        <item x="9"/>
        <item x="0"/>
        <item x="6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m="1" x="1"/>
        <item m="1" x="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2">
    <i>
      <x v="20"/>
      <x v="4"/>
      <x/>
      <x v="1"/>
      <x v="4"/>
      <x v="6"/>
    </i>
    <i t="grand">
      <x/>
    </i>
  </rowItems>
  <colItems count="1">
    <i/>
  </colItems>
  <pageFields count="1">
    <pageField fld="3" item="20" hier="-1"/>
  </pageFields>
  <dataFields count="1">
    <dataField name=" VALOR " fld="14" baseField="14" baseItem="1" numFmtId="44"/>
  </dataFields>
  <formats count="41">
    <format dxfId="983">
      <pivotArea type="all" dataOnly="0" outline="0" fieldPosition="0"/>
    </format>
    <format dxfId="982">
      <pivotArea outline="0" collapsedLevelsAreSubtotals="1" fieldPosition="0"/>
    </format>
    <format dxfId="981">
      <pivotArea dataOnly="0" labelOnly="1" grandRow="1" outline="0" fieldPosition="0"/>
    </format>
    <format dxfId="980">
      <pivotArea type="all" dataOnly="0" outline="0" fieldPosition="0"/>
    </format>
    <format dxfId="979">
      <pivotArea outline="0" collapsedLevelsAreSubtotals="1" fieldPosition="0"/>
    </format>
    <format dxfId="978">
      <pivotArea dataOnly="0" labelOnly="1" grandRow="1" outline="0" fieldPosition="0"/>
    </format>
    <format dxfId="977">
      <pivotArea outline="0" collapsedLevelsAreSubtotals="1" fieldPosition="0"/>
    </format>
    <format dxfId="976">
      <pivotArea dataOnly="0" labelOnly="1" grandRow="1" outline="0" fieldPosition="0"/>
    </format>
    <format dxfId="975">
      <pivotArea dataOnly="0" labelOnly="1" grandRow="1" outline="0" fieldPosition="0"/>
    </format>
    <format dxfId="974">
      <pivotArea grandRow="1" outline="0" collapsedLevelsAreSubtotals="1" fieldPosition="0"/>
    </format>
    <format dxfId="973">
      <pivotArea dataOnly="0" labelOnly="1" grandRow="1" outline="0" fieldPosition="0"/>
    </format>
    <format dxfId="972">
      <pivotArea type="all" dataOnly="0" outline="0" fieldPosition="0"/>
    </format>
    <format dxfId="971">
      <pivotArea outline="0" collapsedLevelsAreSubtotals="1" fieldPosition="0"/>
    </format>
    <format dxfId="970">
      <pivotArea dataOnly="0" labelOnly="1" grandRow="1" outline="0" fieldPosition="0"/>
    </format>
    <format dxfId="969">
      <pivotArea field="12" type="button" dataOnly="0" labelOnly="1" outline="0" axis="axisRow" fieldPosition="1"/>
    </format>
    <format dxfId="968">
      <pivotArea field="17" type="button" dataOnly="0" labelOnly="1" outline="0" axis="axisRow" fieldPosition="2"/>
    </format>
    <format dxfId="967">
      <pivotArea field="11" type="button" dataOnly="0" labelOnly="1" outline="0" axis="axisRow" fieldPosition="3"/>
    </format>
    <format dxfId="966">
      <pivotArea field="11" type="button" dataOnly="0" labelOnly="1" outline="0" axis="axisRow" fieldPosition="3"/>
    </format>
    <format dxfId="965">
      <pivotArea field="17" type="button" dataOnly="0" labelOnly="1" outline="0" axis="axisRow" fieldPosition="2"/>
    </format>
    <format dxfId="964">
      <pivotArea field="12" type="button" dataOnly="0" labelOnly="1" outline="0" axis="axisRow" fieldPosition="1"/>
    </format>
    <format dxfId="963">
      <pivotArea field="6" type="button" dataOnly="0" labelOnly="1" outline="0" axis="axisRow" fieldPosition="0"/>
    </format>
    <format dxfId="962">
      <pivotArea field="6" type="button" dataOnly="0" labelOnly="1" outline="0" axis="axisRow" fieldPosition="0"/>
    </format>
    <format dxfId="961">
      <pivotArea field="11" type="button" dataOnly="0" labelOnly="1" outline="0" axis="axisRow" fieldPosition="3"/>
    </format>
    <format dxfId="960">
      <pivotArea grandRow="1" outline="0" collapsedLevelsAreSubtotals="1" fieldPosition="0"/>
    </format>
    <format dxfId="95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958">
      <pivotArea type="all" dataOnly="0" outline="0" fieldPosition="0"/>
    </format>
    <format dxfId="957">
      <pivotArea dataOnly="0" labelOnly="1" grandRow="1" outline="0" fieldPosition="0"/>
    </format>
    <format dxfId="956">
      <pivotArea type="all" dataOnly="0" outline="0" fieldPosition="0"/>
    </format>
    <format dxfId="955">
      <pivotArea dataOnly="0" labelOnly="1" grandRow="1" outline="0" fieldPosition="0"/>
    </format>
    <format dxfId="954">
      <pivotArea grandRow="1" outline="0" collapsedLevelsAreSubtotals="1" fieldPosition="0"/>
    </format>
    <format dxfId="953">
      <pivotArea dataOnly="0" labelOnly="1" grandRow="1" outline="0" offset="IV256" fieldPosition="0"/>
    </format>
    <format dxfId="952">
      <pivotArea type="all" dataOnly="0" outline="0" fieldPosition="0"/>
    </format>
    <format dxfId="951">
      <pivotArea outline="0" collapsedLevelsAreSubtotals="1" fieldPosition="0"/>
    </format>
    <format dxfId="950">
      <pivotArea dataOnly="0" labelOnly="1" outline="0" fieldPosition="0">
        <references count="1">
          <reference field="6" count="0"/>
        </references>
      </pivotArea>
    </format>
    <format dxfId="949">
      <pivotArea dataOnly="0" labelOnly="1" grandRow="1" outline="0" fieldPosition="0"/>
    </format>
    <format dxfId="94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47">
      <pivotArea type="all" dataOnly="0" outline="0" fieldPosition="0"/>
    </format>
    <format dxfId="946">
      <pivotArea outline="0" collapsedLevelsAreSubtotals="1" fieldPosition="0"/>
    </format>
    <format dxfId="945">
      <pivotArea dataOnly="0" labelOnly="1" outline="0" fieldPosition="0">
        <references count="1">
          <reference field="6" count="0"/>
        </references>
      </pivotArea>
    </format>
    <format dxfId="944">
      <pivotArea dataOnly="0" labelOnly="1" grandRow="1" outline="0" fieldPosition="0"/>
    </format>
    <format dxfId="943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0.xml><?xml version="1.0" encoding="utf-8"?>
<pivotTableDefinition xmlns="http://schemas.openxmlformats.org/spreadsheetml/2006/main" name="Tabela dinâmica1" cacheId="2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7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5">
        <item x="0"/>
        <item x="1"/>
        <item x="18"/>
        <item x="3"/>
        <item x="8"/>
        <item x="12"/>
        <item x="19"/>
        <item x="11"/>
        <item x="2"/>
        <item x="4"/>
        <item x="5"/>
        <item x="6"/>
        <item x="7"/>
        <item x="9"/>
        <item x="10"/>
        <item x="13"/>
        <item x="14"/>
        <item x="15"/>
        <item x="16"/>
        <item x="17"/>
        <item x="20"/>
        <item x="21"/>
        <item x="22"/>
        <item x="23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13">
        <item x="9"/>
        <item x="4"/>
        <item x="10"/>
        <item x="8"/>
        <item x="1"/>
        <item x="5"/>
        <item x="2"/>
        <item x="11"/>
        <item x="3"/>
        <item x="7"/>
        <item x="0"/>
        <item x="6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x="0"/>
        <item x="1"/>
        <item x="3"/>
        <item x="2"/>
        <item x="4"/>
        <item x="5"/>
        <item x="6"/>
        <item x="7"/>
        <item x="8"/>
        <item x="9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">
        <item x="2"/>
        <item x="11"/>
        <item x="7"/>
        <item x="4"/>
        <item x="3"/>
        <item x="8"/>
        <item x="1"/>
        <item x="10"/>
        <item x="5"/>
        <item x="9"/>
        <item x="0"/>
        <item x="6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m="1" x="1"/>
        <item m="1" x="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13">
    <i>
      <x v="3"/>
      <x v="6"/>
      <x/>
      <x v="1"/>
      <x v="4"/>
      <x v="6"/>
    </i>
    <i>
      <x v="4"/>
      <x v="5"/>
      <x/>
      <x v="1"/>
      <x v="7"/>
      <x v="1"/>
    </i>
    <i>
      <x v="5"/>
      <x v="5"/>
      <x/>
      <x v="1"/>
      <x v="7"/>
      <x v="1"/>
    </i>
    <i>
      <x v="6"/>
      <x v="5"/>
      <x/>
      <x v="1"/>
      <x v="7"/>
      <x v="1"/>
    </i>
    <i>
      <x v="8"/>
      <x v="5"/>
      <x/>
      <x v="1"/>
      <x v="7"/>
      <x v="1"/>
    </i>
    <i>
      <x v="10"/>
      <x v="7"/>
      <x/>
      <x v="1"/>
      <x v="8"/>
      <x v="4"/>
    </i>
    <i>
      <x v="17"/>
      <x v="5"/>
      <x/>
      <x v="1"/>
      <x v="12"/>
      <x v="12"/>
    </i>
    <i>
      <x v="18"/>
      <x v="5"/>
      <x/>
      <x v="1"/>
      <x v="12"/>
      <x v="12"/>
    </i>
    <i>
      <x v="19"/>
      <x v="5"/>
      <x/>
      <x v="1"/>
      <x v="12"/>
      <x v="12"/>
    </i>
    <i>
      <x v="21"/>
      <x v="7"/>
      <x/>
      <x v="1"/>
      <x v="8"/>
      <x v="4"/>
    </i>
    <i>
      <x v="23"/>
      <x v="5"/>
      <x/>
      <x v="1"/>
      <x v="12"/>
      <x v="12"/>
    </i>
    <i>
      <x v="24"/>
      <x v="5"/>
      <x/>
      <x v="1"/>
      <x v="12"/>
      <x v="12"/>
    </i>
    <i t="grand">
      <x/>
    </i>
  </rowItems>
  <colItems count="1">
    <i/>
  </colItems>
  <pageFields count="1">
    <pageField fld="3" item="21" hier="-1"/>
  </pageFields>
  <dataFields count="1">
    <dataField name=" VALOR " fld="14" baseField="14" baseItem="1" numFmtId="44"/>
  </dataFields>
  <formats count="41">
    <format dxfId="614">
      <pivotArea type="all" dataOnly="0" outline="0" fieldPosition="0"/>
    </format>
    <format dxfId="613">
      <pivotArea outline="0" collapsedLevelsAreSubtotals="1" fieldPosition="0"/>
    </format>
    <format dxfId="612">
      <pivotArea dataOnly="0" labelOnly="1" grandRow="1" outline="0" fieldPosition="0"/>
    </format>
    <format dxfId="611">
      <pivotArea type="all" dataOnly="0" outline="0" fieldPosition="0"/>
    </format>
    <format dxfId="610">
      <pivotArea outline="0" collapsedLevelsAreSubtotals="1" fieldPosition="0"/>
    </format>
    <format dxfId="609">
      <pivotArea dataOnly="0" labelOnly="1" grandRow="1" outline="0" fieldPosition="0"/>
    </format>
    <format dxfId="608">
      <pivotArea outline="0" collapsedLevelsAreSubtotals="1" fieldPosition="0"/>
    </format>
    <format dxfId="607">
      <pivotArea dataOnly="0" labelOnly="1" grandRow="1" outline="0" fieldPosition="0"/>
    </format>
    <format dxfId="606">
      <pivotArea dataOnly="0" labelOnly="1" grandRow="1" outline="0" fieldPosition="0"/>
    </format>
    <format dxfId="605">
      <pivotArea grandRow="1" outline="0" collapsedLevelsAreSubtotals="1" fieldPosition="0"/>
    </format>
    <format dxfId="604">
      <pivotArea dataOnly="0" labelOnly="1" grandRow="1" outline="0" fieldPosition="0"/>
    </format>
    <format dxfId="603">
      <pivotArea type="all" dataOnly="0" outline="0" fieldPosition="0"/>
    </format>
    <format dxfId="602">
      <pivotArea outline="0" collapsedLevelsAreSubtotals="1" fieldPosition="0"/>
    </format>
    <format dxfId="601">
      <pivotArea dataOnly="0" labelOnly="1" grandRow="1" outline="0" fieldPosition="0"/>
    </format>
    <format dxfId="600">
      <pivotArea field="12" type="button" dataOnly="0" labelOnly="1" outline="0" axis="axisRow" fieldPosition="1"/>
    </format>
    <format dxfId="599">
      <pivotArea field="17" type="button" dataOnly="0" labelOnly="1" outline="0" axis="axisRow" fieldPosition="2"/>
    </format>
    <format dxfId="598">
      <pivotArea field="11" type="button" dataOnly="0" labelOnly="1" outline="0" axis="axisRow" fieldPosition="3"/>
    </format>
    <format dxfId="597">
      <pivotArea field="11" type="button" dataOnly="0" labelOnly="1" outline="0" axis="axisRow" fieldPosition="3"/>
    </format>
    <format dxfId="596">
      <pivotArea field="17" type="button" dataOnly="0" labelOnly="1" outline="0" axis="axisRow" fieldPosition="2"/>
    </format>
    <format dxfId="595">
      <pivotArea field="12" type="button" dataOnly="0" labelOnly="1" outline="0" axis="axisRow" fieldPosition="1"/>
    </format>
    <format dxfId="594">
      <pivotArea field="6" type="button" dataOnly="0" labelOnly="1" outline="0" axis="axisRow" fieldPosition="0"/>
    </format>
    <format dxfId="593">
      <pivotArea field="6" type="button" dataOnly="0" labelOnly="1" outline="0" axis="axisRow" fieldPosition="0"/>
    </format>
    <format dxfId="592">
      <pivotArea field="11" type="button" dataOnly="0" labelOnly="1" outline="0" axis="axisRow" fieldPosition="3"/>
    </format>
    <format dxfId="591">
      <pivotArea grandRow="1" outline="0" collapsedLevelsAreSubtotals="1" fieldPosition="0"/>
    </format>
    <format dxfId="59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589">
      <pivotArea type="all" dataOnly="0" outline="0" fieldPosition="0"/>
    </format>
    <format dxfId="588">
      <pivotArea dataOnly="0" labelOnly="1" grandRow="1" outline="0" fieldPosition="0"/>
    </format>
    <format dxfId="587">
      <pivotArea type="all" dataOnly="0" outline="0" fieldPosition="0"/>
    </format>
    <format dxfId="586">
      <pivotArea dataOnly="0" labelOnly="1" grandRow="1" outline="0" fieldPosition="0"/>
    </format>
    <format dxfId="585">
      <pivotArea grandRow="1" outline="0" collapsedLevelsAreSubtotals="1" fieldPosition="0"/>
    </format>
    <format dxfId="584">
      <pivotArea dataOnly="0" labelOnly="1" grandRow="1" outline="0" offset="IV256" fieldPosition="0"/>
    </format>
    <format dxfId="583">
      <pivotArea type="all" dataOnly="0" outline="0" fieldPosition="0"/>
    </format>
    <format dxfId="582">
      <pivotArea outline="0" collapsedLevelsAreSubtotals="1" fieldPosition="0"/>
    </format>
    <format dxfId="581">
      <pivotArea dataOnly="0" labelOnly="1" outline="0" fieldPosition="0">
        <references count="1">
          <reference field="6" count="0"/>
        </references>
      </pivotArea>
    </format>
    <format dxfId="580">
      <pivotArea dataOnly="0" labelOnly="1" grandRow="1" outline="0" fieldPosition="0"/>
    </format>
    <format dxfId="57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78">
      <pivotArea type="all" dataOnly="0" outline="0" fieldPosition="0"/>
    </format>
    <format dxfId="577">
      <pivotArea outline="0" collapsedLevelsAreSubtotals="1" fieldPosition="0"/>
    </format>
    <format dxfId="576">
      <pivotArea dataOnly="0" labelOnly="1" outline="0" fieldPosition="0">
        <references count="1">
          <reference field="6" count="0"/>
        </references>
      </pivotArea>
    </format>
    <format dxfId="575">
      <pivotArea dataOnly="0" labelOnly="1" grandRow="1" outline="0" fieldPosition="0"/>
    </format>
    <format dxfId="574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1.xml><?xml version="1.0" encoding="utf-8"?>
<pivotTableDefinition xmlns="http://schemas.openxmlformats.org/spreadsheetml/2006/main" name="Tabela dinâmica1" cacheId="2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1">
        <item x="0"/>
        <item m="1" x="26"/>
        <item x="1"/>
        <item x="21"/>
        <item m="1" x="30"/>
        <item m="1" x="36"/>
        <item x="22"/>
        <item x="23"/>
        <item x="24"/>
        <item m="1" x="29"/>
        <item x="18"/>
        <item x="3"/>
        <item x="8"/>
        <item m="1" x="38"/>
        <item m="1" x="33"/>
        <item m="1" x="34"/>
        <item m="1" x="40"/>
        <item x="12"/>
        <item m="1" x="28"/>
        <item x="19"/>
        <item m="1" x="37"/>
        <item m="1" x="27"/>
        <item x="11"/>
        <item m="1" x="31"/>
        <item m="1" x="35"/>
        <item m="1" x="39"/>
        <item m="1" x="32"/>
        <item x="2"/>
        <item x="4"/>
        <item x="5"/>
        <item x="6"/>
        <item x="7"/>
        <item x="9"/>
        <item x="10"/>
        <item x="13"/>
        <item x="14"/>
        <item x="15"/>
        <item x="16"/>
        <item x="17"/>
        <item x="25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2">
        <item m="1" x="37"/>
        <item m="1" x="39"/>
        <item m="1" x="28"/>
        <item m="1" x="29"/>
        <item m="1" x="40"/>
        <item m="1" x="32"/>
        <item m="1" x="33"/>
        <item m="1" x="36"/>
        <item m="1" x="30"/>
        <item m="1" x="31"/>
        <item m="1" x="34"/>
        <item m="1" x="38"/>
        <item m="1" x="35"/>
        <item m="1" x="4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7"/>
        <item x="23"/>
        <item x="24"/>
        <item x="25"/>
        <item x="2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30">
        <item x="9"/>
        <item m="1" x="15"/>
        <item x="4"/>
        <item m="1" x="24"/>
        <item x="10"/>
        <item m="1" x="27"/>
        <item x="8"/>
        <item x="12"/>
        <item m="1" x="18"/>
        <item m="1" x="17"/>
        <item x="1"/>
        <item x="5"/>
        <item x="2"/>
        <item x="11"/>
        <item x="3"/>
        <item m="1" x="16"/>
        <item m="1" x="21"/>
        <item m="1" x="29"/>
        <item x="7"/>
        <item m="1" x="26"/>
        <item m="1" x="25"/>
        <item m="1" x="28"/>
        <item m="1" x="14"/>
        <item m="1" x="22"/>
        <item m="1" x="20"/>
        <item x="0"/>
        <item m="1" x="23"/>
        <item m="1" x="19"/>
        <item x="6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4">
        <item m="1" x="3"/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">
        <item m="1" x="13"/>
        <item m="1" x="16"/>
        <item m="1" x="18"/>
        <item m="1" x="12"/>
        <item m="1" x="19"/>
        <item m="1" x="17"/>
        <item m="1" x="14"/>
        <item x="0"/>
        <item x="1"/>
        <item m="1" x="15"/>
        <item x="3"/>
        <item x="11"/>
        <item x="2"/>
        <item x="4"/>
        <item x="5"/>
        <item x="6"/>
        <item x="7"/>
        <item x="8"/>
        <item x="9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0">
        <item x="2"/>
        <item x="11"/>
        <item x="7"/>
        <item x="4"/>
        <item x="3"/>
        <item m="1" x="19"/>
        <item x="8"/>
        <item x="1"/>
        <item m="1" x="17"/>
        <item x="10"/>
        <item m="1" x="26"/>
        <item m="1" x="27"/>
        <item x="12"/>
        <item m="1" x="24"/>
        <item m="1" x="14"/>
        <item m="1" x="16"/>
        <item m="1" x="20"/>
        <item x="5"/>
        <item m="1" x="25"/>
        <item m="1" x="18"/>
        <item m="1" x="23"/>
        <item x="9"/>
        <item m="1" x="28"/>
        <item m="1" x="29"/>
        <item x="0"/>
        <item m="1" x="21"/>
        <item m="1" x="22"/>
        <item m="1" x="15"/>
        <item x="6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m="1" x="11"/>
        <item x="1"/>
        <item m="1" x="7"/>
        <item m="1" x="2"/>
        <item m="1" x="14"/>
        <item x="0"/>
        <item m="1" x="12"/>
        <item m="1" x="8"/>
        <item m="1" x="13"/>
        <item m="1" x="6"/>
        <item m="1" x="9"/>
        <item m="1" x="3"/>
        <item m="1" x="10"/>
        <item m="1" x="4"/>
        <item m="1"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2">
    <i>
      <x v="34"/>
      <x v="7"/>
      <x v="5"/>
      <x v="1"/>
      <x v="10"/>
      <x v="7"/>
    </i>
    <i t="grand">
      <x/>
    </i>
  </rowItems>
  <colItems count="1">
    <i/>
  </colItems>
  <pageFields count="1">
    <pageField fld="3" item="32" hier="-1"/>
  </pageFields>
  <dataFields count="1">
    <dataField name=" VALOR " fld="14" baseField="14" baseItem="1" numFmtId="44"/>
  </dataFields>
  <formats count="41">
    <format dxfId="573">
      <pivotArea type="all" dataOnly="0" outline="0" fieldPosition="0"/>
    </format>
    <format dxfId="572">
      <pivotArea outline="0" collapsedLevelsAreSubtotals="1" fieldPosition="0"/>
    </format>
    <format dxfId="571">
      <pivotArea dataOnly="0" labelOnly="1" grandRow="1" outline="0" fieldPosition="0"/>
    </format>
    <format dxfId="570">
      <pivotArea type="all" dataOnly="0" outline="0" fieldPosition="0"/>
    </format>
    <format dxfId="569">
      <pivotArea outline="0" collapsedLevelsAreSubtotals="1" fieldPosition="0"/>
    </format>
    <format dxfId="568">
      <pivotArea dataOnly="0" labelOnly="1" grandRow="1" outline="0" fieldPosition="0"/>
    </format>
    <format dxfId="567">
      <pivotArea outline="0" collapsedLevelsAreSubtotals="1" fieldPosition="0"/>
    </format>
    <format dxfId="566">
      <pivotArea dataOnly="0" labelOnly="1" grandRow="1" outline="0" fieldPosition="0"/>
    </format>
    <format dxfId="565">
      <pivotArea dataOnly="0" labelOnly="1" grandRow="1" outline="0" fieldPosition="0"/>
    </format>
    <format dxfId="564">
      <pivotArea grandRow="1" outline="0" collapsedLevelsAreSubtotals="1" fieldPosition="0"/>
    </format>
    <format dxfId="563">
      <pivotArea dataOnly="0" labelOnly="1" grandRow="1" outline="0" fieldPosition="0"/>
    </format>
    <format dxfId="562">
      <pivotArea type="all" dataOnly="0" outline="0" fieldPosition="0"/>
    </format>
    <format dxfId="561">
      <pivotArea outline="0" collapsedLevelsAreSubtotals="1" fieldPosition="0"/>
    </format>
    <format dxfId="560">
      <pivotArea dataOnly="0" labelOnly="1" grandRow="1" outline="0" fieldPosition="0"/>
    </format>
    <format dxfId="559">
      <pivotArea field="12" type="button" dataOnly="0" labelOnly="1" outline="0" axis="axisRow" fieldPosition="1"/>
    </format>
    <format dxfId="558">
      <pivotArea field="17" type="button" dataOnly="0" labelOnly="1" outline="0" axis="axisRow" fieldPosition="2"/>
    </format>
    <format dxfId="557">
      <pivotArea field="11" type="button" dataOnly="0" labelOnly="1" outline="0" axis="axisRow" fieldPosition="3"/>
    </format>
    <format dxfId="556">
      <pivotArea field="11" type="button" dataOnly="0" labelOnly="1" outline="0" axis="axisRow" fieldPosition="3"/>
    </format>
    <format dxfId="555">
      <pivotArea field="17" type="button" dataOnly="0" labelOnly="1" outline="0" axis="axisRow" fieldPosition="2"/>
    </format>
    <format dxfId="554">
      <pivotArea field="12" type="button" dataOnly="0" labelOnly="1" outline="0" axis="axisRow" fieldPosition="1"/>
    </format>
    <format dxfId="553">
      <pivotArea field="6" type="button" dataOnly="0" labelOnly="1" outline="0" axis="axisRow" fieldPosition="0"/>
    </format>
    <format dxfId="552">
      <pivotArea field="6" type="button" dataOnly="0" labelOnly="1" outline="0" axis="axisRow" fieldPosition="0"/>
    </format>
    <format dxfId="551">
      <pivotArea field="11" type="button" dataOnly="0" labelOnly="1" outline="0" axis="axisRow" fieldPosition="3"/>
    </format>
    <format dxfId="550">
      <pivotArea grandRow="1" outline="0" collapsedLevelsAreSubtotals="1" fieldPosition="0"/>
    </format>
    <format dxfId="54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548">
      <pivotArea type="all" dataOnly="0" outline="0" fieldPosition="0"/>
    </format>
    <format dxfId="547">
      <pivotArea dataOnly="0" labelOnly="1" grandRow="1" outline="0" fieldPosition="0"/>
    </format>
    <format dxfId="546">
      <pivotArea type="all" dataOnly="0" outline="0" fieldPosition="0"/>
    </format>
    <format dxfId="545">
      <pivotArea dataOnly="0" labelOnly="1" grandRow="1" outline="0" fieldPosition="0"/>
    </format>
    <format dxfId="544">
      <pivotArea grandRow="1" outline="0" collapsedLevelsAreSubtotals="1" fieldPosition="0"/>
    </format>
    <format dxfId="543">
      <pivotArea dataOnly="0" labelOnly="1" grandRow="1" outline="0" offset="IV256" fieldPosition="0"/>
    </format>
    <format dxfId="542">
      <pivotArea type="all" dataOnly="0" outline="0" fieldPosition="0"/>
    </format>
    <format dxfId="541">
      <pivotArea outline="0" collapsedLevelsAreSubtotals="1" fieldPosition="0"/>
    </format>
    <format dxfId="540">
      <pivotArea dataOnly="0" labelOnly="1" outline="0" fieldPosition="0">
        <references count="1">
          <reference field="6" count="0"/>
        </references>
      </pivotArea>
    </format>
    <format dxfId="539">
      <pivotArea dataOnly="0" labelOnly="1" grandRow="1" outline="0" fieldPosition="0"/>
    </format>
    <format dxfId="53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37">
      <pivotArea type="all" dataOnly="0" outline="0" fieldPosition="0"/>
    </format>
    <format dxfId="536">
      <pivotArea outline="0" collapsedLevelsAreSubtotals="1" fieldPosition="0"/>
    </format>
    <format dxfId="535">
      <pivotArea dataOnly="0" labelOnly="1" outline="0" fieldPosition="0">
        <references count="1">
          <reference field="6" count="0"/>
        </references>
      </pivotArea>
    </format>
    <format dxfId="534">
      <pivotArea dataOnly="0" labelOnly="1" grandRow="1" outline="0" fieldPosition="0"/>
    </format>
    <format dxfId="533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2.xml><?xml version="1.0" encoding="utf-8"?>
<pivotTableDefinition xmlns="http://schemas.openxmlformats.org/spreadsheetml/2006/main" name="Tabela dinâmica1" cacheId="2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1">
        <item x="0"/>
        <item m="1" x="26"/>
        <item x="1"/>
        <item x="21"/>
        <item m="1" x="30"/>
        <item m="1" x="36"/>
        <item x="22"/>
        <item x="23"/>
        <item x="24"/>
        <item m="1" x="29"/>
        <item x="18"/>
        <item x="3"/>
        <item x="8"/>
        <item m="1" x="38"/>
        <item m="1" x="33"/>
        <item m="1" x="34"/>
        <item m="1" x="40"/>
        <item x="12"/>
        <item m="1" x="28"/>
        <item x="19"/>
        <item m="1" x="37"/>
        <item m="1" x="27"/>
        <item x="11"/>
        <item m="1" x="31"/>
        <item m="1" x="35"/>
        <item m="1" x="39"/>
        <item m="1" x="32"/>
        <item x="2"/>
        <item x="4"/>
        <item x="5"/>
        <item x="6"/>
        <item x="7"/>
        <item x="9"/>
        <item x="10"/>
        <item x="13"/>
        <item x="14"/>
        <item x="15"/>
        <item x="16"/>
        <item x="17"/>
        <item x="25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2">
        <item m="1" x="37"/>
        <item m="1" x="39"/>
        <item m="1" x="28"/>
        <item m="1" x="29"/>
        <item m="1" x="40"/>
        <item m="1" x="32"/>
        <item m="1" x="33"/>
        <item m="1" x="36"/>
        <item m="1" x="30"/>
        <item m="1" x="31"/>
        <item m="1" x="34"/>
        <item m="1" x="38"/>
        <item m="1" x="35"/>
        <item m="1" x="4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7"/>
        <item x="23"/>
        <item x="24"/>
        <item x="25"/>
        <item x="2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30">
        <item x="9"/>
        <item m="1" x="15"/>
        <item x="4"/>
        <item m="1" x="24"/>
        <item x="10"/>
        <item m="1" x="27"/>
        <item x="8"/>
        <item x="12"/>
        <item m="1" x="18"/>
        <item m="1" x="17"/>
        <item x="1"/>
        <item x="5"/>
        <item x="2"/>
        <item x="11"/>
        <item x="3"/>
        <item m="1" x="16"/>
        <item m="1" x="21"/>
        <item m="1" x="29"/>
        <item x="7"/>
        <item m="1" x="26"/>
        <item m="1" x="25"/>
        <item m="1" x="28"/>
        <item m="1" x="14"/>
        <item m="1" x="22"/>
        <item m="1" x="20"/>
        <item x="0"/>
        <item m="1" x="23"/>
        <item m="1" x="19"/>
        <item x="6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4">
        <item m="1" x="3"/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">
        <item m="1" x="13"/>
        <item m="1" x="16"/>
        <item m="1" x="18"/>
        <item m="1" x="12"/>
        <item m="1" x="19"/>
        <item m="1" x="17"/>
        <item m="1" x="14"/>
        <item x="0"/>
        <item x="1"/>
        <item m="1" x="15"/>
        <item x="3"/>
        <item x="11"/>
        <item x="2"/>
        <item x="4"/>
        <item x="5"/>
        <item x="6"/>
        <item x="7"/>
        <item x="8"/>
        <item x="9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0">
        <item x="2"/>
        <item x="11"/>
        <item x="7"/>
        <item x="4"/>
        <item x="3"/>
        <item m="1" x="19"/>
        <item x="8"/>
        <item x="1"/>
        <item m="1" x="17"/>
        <item x="10"/>
        <item m="1" x="26"/>
        <item m="1" x="27"/>
        <item x="12"/>
        <item m="1" x="24"/>
        <item m="1" x="14"/>
        <item m="1" x="16"/>
        <item m="1" x="20"/>
        <item x="5"/>
        <item m="1" x="25"/>
        <item m="1" x="18"/>
        <item m="1" x="23"/>
        <item x="9"/>
        <item m="1" x="28"/>
        <item m="1" x="29"/>
        <item x="0"/>
        <item m="1" x="21"/>
        <item m="1" x="22"/>
        <item m="1" x="15"/>
        <item x="6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m="1" x="11"/>
        <item x="1"/>
        <item m="1" x="7"/>
        <item m="1" x="2"/>
        <item m="1" x="14"/>
        <item x="0"/>
        <item m="1" x="12"/>
        <item m="1" x="8"/>
        <item m="1" x="13"/>
        <item m="1" x="6"/>
        <item m="1" x="9"/>
        <item m="1" x="3"/>
        <item m="1" x="10"/>
        <item m="1" x="4"/>
        <item m="1"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2">
    <i>
      <x v="14"/>
      <x v="7"/>
      <x v="5"/>
      <x v="1"/>
      <x/>
      <x v="21"/>
    </i>
    <i t="grand">
      <x/>
    </i>
  </rowItems>
  <colItems count="1">
    <i/>
  </colItems>
  <pageFields count="1">
    <pageField fld="3" item="33" hier="-1"/>
  </pageFields>
  <dataFields count="1">
    <dataField name=" VALOR " fld="14" baseField="14" baseItem="1" numFmtId="44"/>
  </dataFields>
  <formats count="41">
    <format dxfId="532">
      <pivotArea type="all" dataOnly="0" outline="0" fieldPosition="0"/>
    </format>
    <format dxfId="531">
      <pivotArea outline="0" collapsedLevelsAreSubtotals="1" fieldPosition="0"/>
    </format>
    <format dxfId="530">
      <pivotArea dataOnly="0" labelOnly="1" grandRow="1" outline="0" fieldPosition="0"/>
    </format>
    <format dxfId="529">
      <pivotArea type="all" dataOnly="0" outline="0" fieldPosition="0"/>
    </format>
    <format dxfId="528">
      <pivotArea outline="0" collapsedLevelsAreSubtotals="1" fieldPosition="0"/>
    </format>
    <format dxfId="527">
      <pivotArea dataOnly="0" labelOnly="1" grandRow="1" outline="0" fieldPosition="0"/>
    </format>
    <format dxfId="526">
      <pivotArea outline="0" collapsedLevelsAreSubtotals="1" fieldPosition="0"/>
    </format>
    <format dxfId="525">
      <pivotArea dataOnly="0" labelOnly="1" grandRow="1" outline="0" fieldPosition="0"/>
    </format>
    <format dxfId="524">
      <pivotArea dataOnly="0" labelOnly="1" grandRow="1" outline="0" fieldPosition="0"/>
    </format>
    <format dxfId="523">
      <pivotArea grandRow="1" outline="0" collapsedLevelsAreSubtotals="1" fieldPosition="0"/>
    </format>
    <format dxfId="522">
      <pivotArea dataOnly="0" labelOnly="1" grandRow="1" outline="0" fieldPosition="0"/>
    </format>
    <format dxfId="521">
      <pivotArea type="all" dataOnly="0" outline="0" fieldPosition="0"/>
    </format>
    <format dxfId="520">
      <pivotArea outline="0" collapsedLevelsAreSubtotals="1" fieldPosition="0"/>
    </format>
    <format dxfId="519">
      <pivotArea dataOnly="0" labelOnly="1" grandRow="1" outline="0" fieldPosition="0"/>
    </format>
    <format dxfId="518">
      <pivotArea field="12" type="button" dataOnly="0" labelOnly="1" outline="0" axis="axisRow" fieldPosition="1"/>
    </format>
    <format dxfId="517">
      <pivotArea field="17" type="button" dataOnly="0" labelOnly="1" outline="0" axis="axisRow" fieldPosition="2"/>
    </format>
    <format dxfId="516">
      <pivotArea field="11" type="button" dataOnly="0" labelOnly="1" outline="0" axis="axisRow" fieldPosition="3"/>
    </format>
    <format dxfId="515">
      <pivotArea field="11" type="button" dataOnly="0" labelOnly="1" outline="0" axis="axisRow" fieldPosition="3"/>
    </format>
    <format dxfId="514">
      <pivotArea field="17" type="button" dataOnly="0" labelOnly="1" outline="0" axis="axisRow" fieldPosition="2"/>
    </format>
    <format dxfId="513">
      <pivotArea field="12" type="button" dataOnly="0" labelOnly="1" outline="0" axis="axisRow" fieldPosition="1"/>
    </format>
    <format dxfId="512">
      <pivotArea field="6" type="button" dataOnly="0" labelOnly="1" outline="0" axis="axisRow" fieldPosition="0"/>
    </format>
    <format dxfId="511">
      <pivotArea field="6" type="button" dataOnly="0" labelOnly="1" outline="0" axis="axisRow" fieldPosition="0"/>
    </format>
    <format dxfId="510">
      <pivotArea field="11" type="button" dataOnly="0" labelOnly="1" outline="0" axis="axisRow" fieldPosition="3"/>
    </format>
    <format dxfId="509">
      <pivotArea grandRow="1" outline="0" collapsedLevelsAreSubtotals="1" fieldPosition="0"/>
    </format>
    <format dxfId="50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507">
      <pivotArea type="all" dataOnly="0" outline="0" fieldPosition="0"/>
    </format>
    <format dxfId="506">
      <pivotArea dataOnly="0" labelOnly="1" grandRow="1" outline="0" fieldPosition="0"/>
    </format>
    <format dxfId="505">
      <pivotArea type="all" dataOnly="0" outline="0" fieldPosition="0"/>
    </format>
    <format dxfId="504">
      <pivotArea dataOnly="0" labelOnly="1" grandRow="1" outline="0" fieldPosition="0"/>
    </format>
    <format dxfId="503">
      <pivotArea grandRow="1" outline="0" collapsedLevelsAreSubtotals="1" fieldPosition="0"/>
    </format>
    <format dxfId="502">
      <pivotArea dataOnly="0" labelOnly="1" grandRow="1" outline="0" offset="IV256" fieldPosition="0"/>
    </format>
    <format dxfId="501">
      <pivotArea type="all" dataOnly="0" outline="0" fieldPosition="0"/>
    </format>
    <format dxfId="500">
      <pivotArea outline="0" collapsedLevelsAreSubtotals="1" fieldPosition="0"/>
    </format>
    <format dxfId="499">
      <pivotArea dataOnly="0" labelOnly="1" outline="0" fieldPosition="0">
        <references count="1">
          <reference field="6" count="0"/>
        </references>
      </pivotArea>
    </format>
    <format dxfId="498">
      <pivotArea dataOnly="0" labelOnly="1" grandRow="1" outline="0" fieldPosition="0"/>
    </format>
    <format dxfId="49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96">
      <pivotArea type="all" dataOnly="0" outline="0" fieldPosition="0"/>
    </format>
    <format dxfId="495">
      <pivotArea outline="0" collapsedLevelsAreSubtotals="1" fieldPosition="0"/>
    </format>
    <format dxfId="494">
      <pivotArea dataOnly="0" labelOnly="1" outline="0" fieldPosition="0">
        <references count="1">
          <reference field="6" count="0"/>
        </references>
      </pivotArea>
    </format>
    <format dxfId="493">
      <pivotArea dataOnly="0" labelOnly="1" grandRow="1" outline="0" fieldPosition="0"/>
    </format>
    <format dxfId="492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3.xml><?xml version="1.0" encoding="utf-8"?>
<pivotTableDefinition xmlns="http://schemas.openxmlformats.org/spreadsheetml/2006/main" name="Tabela dinâmica1" cacheId="2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1">
        <item x="0"/>
        <item m="1" x="26"/>
        <item x="1"/>
        <item x="21"/>
        <item m="1" x="30"/>
        <item m="1" x="36"/>
        <item x="22"/>
        <item x="23"/>
        <item x="24"/>
        <item m="1" x="29"/>
        <item x="18"/>
        <item x="3"/>
        <item x="8"/>
        <item m="1" x="38"/>
        <item m="1" x="33"/>
        <item m="1" x="34"/>
        <item m="1" x="40"/>
        <item x="12"/>
        <item m="1" x="28"/>
        <item x="19"/>
        <item m="1" x="37"/>
        <item m="1" x="27"/>
        <item x="11"/>
        <item m="1" x="31"/>
        <item m="1" x="35"/>
        <item m="1" x="39"/>
        <item m="1" x="32"/>
        <item x="2"/>
        <item x="4"/>
        <item x="5"/>
        <item x="6"/>
        <item x="7"/>
        <item x="9"/>
        <item x="10"/>
        <item x="13"/>
        <item x="14"/>
        <item x="15"/>
        <item x="16"/>
        <item x="17"/>
        <item x="25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2">
        <item m="1" x="37"/>
        <item m="1" x="39"/>
        <item m="1" x="28"/>
        <item m="1" x="29"/>
        <item m="1" x="40"/>
        <item m="1" x="32"/>
        <item m="1" x="33"/>
        <item m="1" x="36"/>
        <item m="1" x="30"/>
        <item m="1" x="31"/>
        <item m="1" x="34"/>
        <item m="1" x="38"/>
        <item m="1" x="35"/>
        <item m="1" x="4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7"/>
        <item x="23"/>
        <item x="24"/>
        <item x="25"/>
        <item x="2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30">
        <item x="9"/>
        <item m="1" x="15"/>
        <item x="4"/>
        <item m="1" x="24"/>
        <item x="10"/>
        <item m="1" x="27"/>
        <item x="8"/>
        <item x="12"/>
        <item m="1" x="18"/>
        <item m="1" x="17"/>
        <item x="1"/>
        <item x="5"/>
        <item x="2"/>
        <item x="11"/>
        <item x="3"/>
        <item m="1" x="16"/>
        <item m="1" x="21"/>
        <item m="1" x="29"/>
        <item x="7"/>
        <item m="1" x="26"/>
        <item m="1" x="25"/>
        <item m="1" x="28"/>
        <item m="1" x="14"/>
        <item m="1" x="22"/>
        <item m="1" x="20"/>
        <item x="0"/>
        <item m="1" x="23"/>
        <item m="1" x="19"/>
        <item x="6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4">
        <item m="1" x="3"/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">
        <item m="1" x="13"/>
        <item m="1" x="16"/>
        <item m="1" x="18"/>
        <item m="1" x="12"/>
        <item m="1" x="19"/>
        <item m="1" x="17"/>
        <item m="1" x="14"/>
        <item x="0"/>
        <item x="1"/>
        <item m="1" x="15"/>
        <item x="3"/>
        <item x="11"/>
        <item x="2"/>
        <item x="4"/>
        <item x="5"/>
        <item x="6"/>
        <item x="7"/>
        <item x="8"/>
        <item x="9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0">
        <item x="2"/>
        <item x="11"/>
        <item x="7"/>
        <item x="4"/>
        <item x="3"/>
        <item m="1" x="19"/>
        <item x="8"/>
        <item x="1"/>
        <item m="1" x="17"/>
        <item x="10"/>
        <item m="1" x="26"/>
        <item m="1" x="27"/>
        <item x="12"/>
        <item m="1" x="24"/>
        <item m="1" x="14"/>
        <item m="1" x="16"/>
        <item m="1" x="20"/>
        <item x="5"/>
        <item m="1" x="25"/>
        <item m="1" x="18"/>
        <item m="1" x="23"/>
        <item x="9"/>
        <item m="1" x="28"/>
        <item m="1" x="29"/>
        <item x="0"/>
        <item m="1" x="21"/>
        <item m="1" x="22"/>
        <item m="1" x="15"/>
        <item x="6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m="1" x="11"/>
        <item x="1"/>
        <item m="1" x="7"/>
        <item m="1" x="2"/>
        <item m="1" x="14"/>
        <item x="0"/>
        <item m="1" x="12"/>
        <item m="1" x="8"/>
        <item m="1" x="13"/>
        <item m="1" x="6"/>
        <item m="1" x="9"/>
        <item m="1" x="3"/>
        <item m="1" x="10"/>
        <item m="1" x="4"/>
        <item m="1"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2">
    <i>
      <x v="34"/>
      <x v="7"/>
      <x v="5"/>
      <x v="1"/>
      <x v="4"/>
      <x v="9"/>
    </i>
    <i t="grand">
      <x/>
    </i>
  </rowItems>
  <colItems count="1">
    <i/>
  </colItems>
  <pageFields count="1">
    <pageField fld="3" item="22" hier="-1"/>
  </pageFields>
  <dataFields count="1">
    <dataField name=" VALOR " fld="14" baseField="14" baseItem="1" numFmtId="44"/>
  </dataFields>
  <formats count="41">
    <format dxfId="491">
      <pivotArea type="all" dataOnly="0" outline="0" fieldPosition="0"/>
    </format>
    <format dxfId="490">
      <pivotArea outline="0" collapsedLevelsAreSubtotals="1" fieldPosition="0"/>
    </format>
    <format dxfId="489">
      <pivotArea dataOnly="0" labelOnly="1" grandRow="1" outline="0" fieldPosition="0"/>
    </format>
    <format dxfId="488">
      <pivotArea type="all" dataOnly="0" outline="0" fieldPosition="0"/>
    </format>
    <format dxfId="487">
      <pivotArea outline="0" collapsedLevelsAreSubtotals="1" fieldPosition="0"/>
    </format>
    <format dxfId="486">
      <pivotArea dataOnly="0" labelOnly="1" grandRow="1" outline="0" fieldPosition="0"/>
    </format>
    <format dxfId="485">
      <pivotArea outline="0" collapsedLevelsAreSubtotals="1" fieldPosition="0"/>
    </format>
    <format dxfId="484">
      <pivotArea dataOnly="0" labelOnly="1" grandRow="1" outline="0" fieldPosition="0"/>
    </format>
    <format dxfId="483">
      <pivotArea dataOnly="0" labelOnly="1" grandRow="1" outline="0" fieldPosition="0"/>
    </format>
    <format dxfId="482">
      <pivotArea grandRow="1" outline="0" collapsedLevelsAreSubtotals="1" fieldPosition="0"/>
    </format>
    <format dxfId="481">
      <pivotArea dataOnly="0" labelOnly="1" grandRow="1" outline="0" fieldPosition="0"/>
    </format>
    <format dxfId="480">
      <pivotArea type="all" dataOnly="0" outline="0" fieldPosition="0"/>
    </format>
    <format dxfId="479">
      <pivotArea outline="0" collapsedLevelsAreSubtotals="1" fieldPosition="0"/>
    </format>
    <format dxfId="478">
      <pivotArea dataOnly="0" labelOnly="1" grandRow="1" outline="0" fieldPosition="0"/>
    </format>
    <format dxfId="477">
      <pivotArea field="12" type="button" dataOnly="0" labelOnly="1" outline="0" axis="axisRow" fieldPosition="1"/>
    </format>
    <format dxfId="476">
      <pivotArea field="17" type="button" dataOnly="0" labelOnly="1" outline="0" axis="axisRow" fieldPosition="2"/>
    </format>
    <format dxfId="475">
      <pivotArea field="11" type="button" dataOnly="0" labelOnly="1" outline="0" axis="axisRow" fieldPosition="3"/>
    </format>
    <format dxfId="474">
      <pivotArea field="11" type="button" dataOnly="0" labelOnly="1" outline="0" axis="axisRow" fieldPosition="3"/>
    </format>
    <format dxfId="473">
      <pivotArea field="17" type="button" dataOnly="0" labelOnly="1" outline="0" axis="axisRow" fieldPosition="2"/>
    </format>
    <format dxfId="472">
      <pivotArea field="12" type="button" dataOnly="0" labelOnly="1" outline="0" axis="axisRow" fieldPosition="1"/>
    </format>
    <format dxfId="471">
      <pivotArea field="6" type="button" dataOnly="0" labelOnly="1" outline="0" axis="axisRow" fieldPosition="0"/>
    </format>
    <format dxfId="470">
      <pivotArea field="6" type="button" dataOnly="0" labelOnly="1" outline="0" axis="axisRow" fieldPosition="0"/>
    </format>
    <format dxfId="469">
      <pivotArea field="11" type="button" dataOnly="0" labelOnly="1" outline="0" axis="axisRow" fieldPosition="3"/>
    </format>
    <format dxfId="468">
      <pivotArea grandRow="1" outline="0" collapsedLevelsAreSubtotals="1" fieldPosition="0"/>
    </format>
    <format dxfId="46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66">
      <pivotArea type="all" dataOnly="0" outline="0" fieldPosition="0"/>
    </format>
    <format dxfId="465">
      <pivotArea dataOnly="0" labelOnly="1" grandRow="1" outline="0" fieldPosition="0"/>
    </format>
    <format dxfId="464">
      <pivotArea type="all" dataOnly="0" outline="0" fieldPosition="0"/>
    </format>
    <format dxfId="463">
      <pivotArea dataOnly="0" labelOnly="1" grandRow="1" outline="0" fieldPosition="0"/>
    </format>
    <format dxfId="462">
      <pivotArea grandRow="1" outline="0" collapsedLevelsAreSubtotals="1" fieldPosition="0"/>
    </format>
    <format dxfId="461">
      <pivotArea dataOnly="0" labelOnly="1" grandRow="1" outline="0" offset="IV256" fieldPosition="0"/>
    </format>
    <format dxfId="460">
      <pivotArea type="all" dataOnly="0" outline="0" fieldPosition="0"/>
    </format>
    <format dxfId="459">
      <pivotArea outline="0" collapsedLevelsAreSubtotals="1" fieldPosition="0"/>
    </format>
    <format dxfId="458">
      <pivotArea dataOnly="0" labelOnly="1" outline="0" fieldPosition="0">
        <references count="1">
          <reference field="6" count="0"/>
        </references>
      </pivotArea>
    </format>
    <format dxfId="457">
      <pivotArea dataOnly="0" labelOnly="1" grandRow="1" outline="0" fieldPosition="0"/>
    </format>
    <format dxfId="45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55">
      <pivotArea type="all" dataOnly="0" outline="0" fieldPosition="0"/>
    </format>
    <format dxfId="454">
      <pivotArea outline="0" collapsedLevelsAreSubtotals="1" fieldPosition="0"/>
    </format>
    <format dxfId="453">
      <pivotArea dataOnly="0" labelOnly="1" outline="0" fieldPosition="0">
        <references count="1">
          <reference field="6" count="0"/>
        </references>
      </pivotArea>
    </format>
    <format dxfId="452">
      <pivotArea dataOnly="0" labelOnly="1" grandRow="1" outline="0" fieldPosition="0"/>
    </format>
    <format dxfId="451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4.xml><?xml version="1.0" encoding="utf-8"?>
<pivotTableDefinition xmlns="http://schemas.openxmlformats.org/spreadsheetml/2006/main" name="Tabela dinâmica1" cacheId="2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1">
        <item x="0"/>
        <item m="1" x="26"/>
        <item x="1"/>
        <item x="21"/>
        <item m="1" x="30"/>
        <item m="1" x="36"/>
        <item x="22"/>
        <item x="23"/>
        <item x="24"/>
        <item m="1" x="29"/>
        <item x="18"/>
        <item x="3"/>
        <item x="8"/>
        <item m="1" x="38"/>
        <item m="1" x="33"/>
        <item m="1" x="34"/>
        <item m="1" x="40"/>
        <item x="12"/>
        <item m="1" x="28"/>
        <item x="19"/>
        <item m="1" x="37"/>
        <item m="1" x="27"/>
        <item x="11"/>
        <item m="1" x="31"/>
        <item m="1" x="35"/>
        <item m="1" x="39"/>
        <item m="1" x="32"/>
        <item x="2"/>
        <item x="4"/>
        <item x="5"/>
        <item x="6"/>
        <item x="7"/>
        <item x="9"/>
        <item x="10"/>
        <item x="13"/>
        <item x="14"/>
        <item x="15"/>
        <item x="16"/>
        <item x="17"/>
        <item x="25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2">
        <item m="1" x="37"/>
        <item m="1" x="39"/>
        <item m="1" x="28"/>
        <item m="1" x="29"/>
        <item m="1" x="40"/>
        <item m="1" x="32"/>
        <item m="1" x="33"/>
        <item m="1" x="36"/>
        <item m="1" x="30"/>
        <item m="1" x="31"/>
        <item m="1" x="34"/>
        <item m="1" x="38"/>
        <item m="1" x="35"/>
        <item m="1" x="4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7"/>
        <item x="23"/>
        <item x="24"/>
        <item x="25"/>
        <item x="2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30">
        <item x="9"/>
        <item m="1" x="15"/>
        <item x="4"/>
        <item m="1" x="24"/>
        <item x="10"/>
        <item m="1" x="27"/>
        <item x="8"/>
        <item x="12"/>
        <item m="1" x="18"/>
        <item m="1" x="17"/>
        <item x="1"/>
        <item x="5"/>
        <item x="2"/>
        <item x="11"/>
        <item x="3"/>
        <item m="1" x="16"/>
        <item m="1" x="21"/>
        <item m="1" x="29"/>
        <item x="7"/>
        <item m="1" x="26"/>
        <item m="1" x="25"/>
        <item m="1" x="28"/>
        <item m="1" x="14"/>
        <item m="1" x="22"/>
        <item m="1" x="20"/>
        <item x="0"/>
        <item m="1" x="23"/>
        <item m="1" x="19"/>
        <item x="6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4">
        <item m="1" x="3"/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">
        <item m="1" x="13"/>
        <item m="1" x="16"/>
        <item m="1" x="18"/>
        <item m="1" x="12"/>
        <item m="1" x="19"/>
        <item m="1" x="17"/>
        <item m="1" x="14"/>
        <item x="0"/>
        <item x="1"/>
        <item m="1" x="15"/>
        <item x="3"/>
        <item x="11"/>
        <item x="2"/>
        <item x="4"/>
        <item x="5"/>
        <item x="6"/>
        <item x="7"/>
        <item x="8"/>
        <item x="9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0">
        <item x="2"/>
        <item x="11"/>
        <item x="7"/>
        <item x="4"/>
        <item x="3"/>
        <item m="1" x="19"/>
        <item x="8"/>
        <item x="1"/>
        <item m="1" x="17"/>
        <item x="10"/>
        <item m="1" x="26"/>
        <item m="1" x="27"/>
        <item x="12"/>
        <item m="1" x="24"/>
        <item m="1" x="14"/>
        <item m="1" x="16"/>
        <item m="1" x="20"/>
        <item x="5"/>
        <item m="1" x="25"/>
        <item m="1" x="18"/>
        <item m="1" x="23"/>
        <item x="9"/>
        <item m="1" x="28"/>
        <item m="1" x="29"/>
        <item x="0"/>
        <item m="1" x="21"/>
        <item m="1" x="22"/>
        <item m="1" x="15"/>
        <item x="6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m="1" x="11"/>
        <item x="1"/>
        <item m="1" x="7"/>
        <item m="1" x="2"/>
        <item m="1" x="14"/>
        <item x="0"/>
        <item m="1" x="12"/>
        <item m="1" x="8"/>
        <item m="1" x="13"/>
        <item m="1" x="6"/>
        <item m="1" x="9"/>
        <item m="1" x="3"/>
        <item m="1" x="10"/>
        <item m="1" x="4"/>
        <item m="1"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2">
    <i>
      <x v="34"/>
      <x v="7"/>
      <x v="5"/>
      <x v="1"/>
      <x v="11"/>
      <x v="17"/>
    </i>
    <i t="grand">
      <x/>
    </i>
  </rowItems>
  <colItems count="1">
    <i/>
  </colItems>
  <pageFields count="1">
    <pageField fld="3" item="17" hier="-1"/>
  </pageFields>
  <dataFields count="1">
    <dataField name=" VALOR " fld="14" baseField="14" baseItem="1" numFmtId="44"/>
  </dataFields>
  <formats count="41">
    <format dxfId="450">
      <pivotArea type="all" dataOnly="0" outline="0" fieldPosition="0"/>
    </format>
    <format dxfId="449">
      <pivotArea outline="0" collapsedLevelsAreSubtotals="1" fieldPosition="0"/>
    </format>
    <format dxfId="448">
      <pivotArea dataOnly="0" labelOnly="1" grandRow="1" outline="0" fieldPosition="0"/>
    </format>
    <format dxfId="447">
      <pivotArea type="all" dataOnly="0" outline="0" fieldPosition="0"/>
    </format>
    <format dxfId="446">
      <pivotArea outline="0" collapsedLevelsAreSubtotals="1" fieldPosition="0"/>
    </format>
    <format dxfId="445">
      <pivotArea dataOnly="0" labelOnly="1" grandRow="1" outline="0" fieldPosition="0"/>
    </format>
    <format dxfId="444">
      <pivotArea outline="0" collapsedLevelsAreSubtotals="1" fieldPosition="0"/>
    </format>
    <format dxfId="443">
      <pivotArea dataOnly="0" labelOnly="1" grandRow="1" outline="0" fieldPosition="0"/>
    </format>
    <format dxfId="442">
      <pivotArea dataOnly="0" labelOnly="1" grandRow="1" outline="0" fieldPosition="0"/>
    </format>
    <format dxfId="441">
      <pivotArea grandRow="1" outline="0" collapsedLevelsAreSubtotals="1" fieldPosition="0"/>
    </format>
    <format dxfId="440">
      <pivotArea dataOnly="0" labelOnly="1" grandRow="1" outline="0" fieldPosition="0"/>
    </format>
    <format dxfId="439">
      <pivotArea type="all" dataOnly="0" outline="0" fieldPosition="0"/>
    </format>
    <format dxfId="438">
      <pivotArea outline="0" collapsedLevelsAreSubtotals="1" fieldPosition="0"/>
    </format>
    <format dxfId="437">
      <pivotArea dataOnly="0" labelOnly="1" grandRow="1" outline="0" fieldPosition="0"/>
    </format>
    <format dxfId="436">
      <pivotArea field="12" type="button" dataOnly="0" labelOnly="1" outline="0" axis="axisRow" fieldPosition="1"/>
    </format>
    <format dxfId="435">
      <pivotArea field="17" type="button" dataOnly="0" labelOnly="1" outline="0" axis="axisRow" fieldPosition="2"/>
    </format>
    <format dxfId="434">
      <pivotArea field="11" type="button" dataOnly="0" labelOnly="1" outline="0" axis="axisRow" fieldPosition="3"/>
    </format>
    <format dxfId="433">
      <pivotArea field="11" type="button" dataOnly="0" labelOnly="1" outline="0" axis="axisRow" fieldPosition="3"/>
    </format>
    <format dxfId="432">
      <pivotArea field="17" type="button" dataOnly="0" labelOnly="1" outline="0" axis="axisRow" fieldPosition="2"/>
    </format>
    <format dxfId="431">
      <pivotArea field="12" type="button" dataOnly="0" labelOnly="1" outline="0" axis="axisRow" fieldPosition="1"/>
    </format>
    <format dxfId="430">
      <pivotArea field="6" type="button" dataOnly="0" labelOnly="1" outline="0" axis="axisRow" fieldPosition="0"/>
    </format>
    <format dxfId="429">
      <pivotArea field="6" type="button" dataOnly="0" labelOnly="1" outline="0" axis="axisRow" fieldPosition="0"/>
    </format>
    <format dxfId="428">
      <pivotArea field="11" type="button" dataOnly="0" labelOnly="1" outline="0" axis="axisRow" fieldPosition="3"/>
    </format>
    <format dxfId="427">
      <pivotArea grandRow="1" outline="0" collapsedLevelsAreSubtotals="1" fieldPosition="0"/>
    </format>
    <format dxfId="42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25">
      <pivotArea type="all" dataOnly="0" outline="0" fieldPosition="0"/>
    </format>
    <format dxfId="424">
      <pivotArea dataOnly="0" labelOnly="1" grandRow="1" outline="0" fieldPosition="0"/>
    </format>
    <format dxfId="423">
      <pivotArea type="all" dataOnly="0" outline="0" fieldPosition="0"/>
    </format>
    <format dxfId="422">
      <pivotArea dataOnly="0" labelOnly="1" grandRow="1" outline="0" fieldPosition="0"/>
    </format>
    <format dxfId="421">
      <pivotArea grandRow="1" outline="0" collapsedLevelsAreSubtotals="1" fieldPosition="0"/>
    </format>
    <format dxfId="420">
      <pivotArea dataOnly="0" labelOnly="1" grandRow="1" outline="0" offset="IV256" fieldPosition="0"/>
    </format>
    <format dxfId="419">
      <pivotArea type="all" dataOnly="0" outline="0" fieldPosition="0"/>
    </format>
    <format dxfId="418">
      <pivotArea outline="0" collapsedLevelsAreSubtotals="1" fieldPosition="0"/>
    </format>
    <format dxfId="417">
      <pivotArea dataOnly="0" labelOnly="1" outline="0" fieldPosition="0">
        <references count="1">
          <reference field="6" count="0"/>
        </references>
      </pivotArea>
    </format>
    <format dxfId="416">
      <pivotArea dataOnly="0" labelOnly="1" grandRow="1" outline="0" fieldPosition="0"/>
    </format>
    <format dxfId="41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14">
      <pivotArea type="all" dataOnly="0" outline="0" fieldPosition="0"/>
    </format>
    <format dxfId="413">
      <pivotArea outline="0" collapsedLevelsAreSubtotals="1" fieldPosition="0"/>
    </format>
    <format dxfId="412">
      <pivotArea dataOnly="0" labelOnly="1" outline="0" fieldPosition="0">
        <references count="1">
          <reference field="6" count="0"/>
        </references>
      </pivotArea>
    </format>
    <format dxfId="411">
      <pivotArea dataOnly="0" labelOnly="1" grandRow="1" outline="0" fieldPosition="0"/>
    </format>
    <format dxfId="41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5.xml><?xml version="1.0" encoding="utf-8"?>
<pivotTableDefinition xmlns="http://schemas.openxmlformats.org/spreadsheetml/2006/main" name="Tabela dinâmica1" cacheId="2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1">
        <item x="0"/>
        <item m="1" x="26"/>
        <item x="1"/>
        <item x="21"/>
        <item m="1" x="30"/>
        <item m="1" x="36"/>
        <item x="22"/>
        <item x="23"/>
        <item x="24"/>
        <item m="1" x="29"/>
        <item x="18"/>
        <item x="3"/>
        <item x="8"/>
        <item m="1" x="38"/>
        <item m="1" x="33"/>
        <item m="1" x="34"/>
        <item m="1" x="40"/>
        <item x="12"/>
        <item m="1" x="28"/>
        <item x="19"/>
        <item m="1" x="37"/>
        <item m="1" x="27"/>
        <item x="11"/>
        <item m="1" x="31"/>
        <item m="1" x="35"/>
        <item m="1" x="39"/>
        <item m="1" x="32"/>
        <item x="2"/>
        <item x="4"/>
        <item x="5"/>
        <item x="6"/>
        <item x="7"/>
        <item x="9"/>
        <item x="10"/>
        <item x="13"/>
        <item x="14"/>
        <item x="15"/>
        <item x="16"/>
        <item x="17"/>
        <item x="25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2">
        <item m="1" x="37"/>
        <item m="1" x="39"/>
        <item m="1" x="28"/>
        <item m="1" x="29"/>
        <item m="1" x="40"/>
        <item m="1" x="32"/>
        <item m="1" x="33"/>
        <item m="1" x="36"/>
        <item m="1" x="30"/>
        <item m="1" x="31"/>
        <item m="1" x="34"/>
        <item m="1" x="38"/>
        <item m="1" x="35"/>
        <item m="1" x="4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7"/>
        <item x="23"/>
        <item x="24"/>
        <item x="25"/>
        <item x="2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30">
        <item x="9"/>
        <item m="1" x="15"/>
        <item x="4"/>
        <item m="1" x="24"/>
        <item x="10"/>
        <item m="1" x="27"/>
        <item x="8"/>
        <item x="12"/>
        <item m="1" x="18"/>
        <item m="1" x="17"/>
        <item x="1"/>
        <item x="5"/>
        <item x="2"/>
        <item x="11"/>
        <item x="3"/>
        <item m="1" x="16"/>
        <item m="1" x="21"/>
        <item m="1" x="29"/>
        <item x="7"/>
        <item m="1" x="26"/>
        <item m="1" x="25"/>
        <item m="1" x="28"/>
        <item m="1" x="14"/>
        <item m="1" x="22"/>
        <item m="1" x="20"/>
        <item x="0"/>
        <item m="1" x="23"/>
        <item m="1" x="19"/>
        <item x="6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4">
        <item m="1" x="3"/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">
        <item m="1" x="13"/>
        <item m="1" x="16"/>
        <item m="1" x="18"/>
        <item m="1" x="12"/>
        <item m="1" x="19"/>
        <item m="1" x="17"/>
        <item m="1" x="14"/>
        <item x="0"/>
        <item x="1"/>
        <item m="1" x="15"/>
        <item x="3"/>
        <item x="11"/>
        <item x="2"/>
        <item x="4"/>
        <item x="5"/>
        <item x="6"/>
        <item x="7"/>
        <item x="8"/>
        <item x="9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0">
        <item x="2"/>
        <item x="11"/>
        <item x="7"/>
        <item x="4"/>
        <item x="3"/>
        <item m="1" x="19"/>
        <item x="8"/>
        <item x="1"/>
        <item m="1" x="17"/>
        <item x="10"/>
        <item m="1" x="26"/>
        <item m="1" x="27"/>
        <item x="12"/>
        <item m="1" x="24"/>
        <item m="1" x="14"/>
        <item m="1" x="16"/>
        <item m="1" x="20"/>
        <item x="5"/>
        <item m="1" x="25"/>
        <item m="1" x="18"/>
        <item m="1" x="23"/>
        <item x="9"/>
        <item m="1" x="28"/>
        <item m="1" x="29"/>
        <item x="0"/>
        <item m="1" x="21"/>
        <item m="1" x="22"/>
        <item m="1" x="15"/>
        <item x="6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m="1" x="11"/>
        <item x="1"/>
        <item m="1" x="7"/>
        <item m="1" x="2"/>
        <item m="1" x="14"/>
        <item x="0"/>
        <item m="1" x="12"/>
        <item m="1" x="8"/>
        <item m="1" x="13"/>
        <item m="1" x="6"/>
        <item m="1" x="9"/>
        <item m="1" x="3"/>
        <item m="1" x="10"/>
        <item m="1" x="4"/>
        <item m="1"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2">
    <i>
      <x v="17"/>
      <x v="12"/>
      <x v="5"/>
      <x v="1"/>
      <x v="13"/>
      <x v="1"/>
    </i>
    <i t="grand">
      <x/>
    </i>
  </rowItems>
  <colItems count="1">
    <i/>
  </colItems>
  <pageFields count="1">
    <pageField fld="3" item="34" hier="-1"/>
  </pageFields>
  <dataFields count="1">
    <dataField name=" VALOR " fld="14" baseField="14" baseItem="1" numFmtId="44"/>
  </dataFields>
  <formats count="41">
    <format dxfId="409">
      <pivotArea type="all" dataOnly="0" outline="0" fieldPosition="0"/>
    </format>
    <format dxfId="408">
      <pivotArea outline="0" collapsedLevelsAreSubtotals="1" fieldPosition="0"/>
    </format>
    <format dxfId="407">
      <pivotArea dataOnly="0" labelOnly="1" grandRow="1" outline="0" fieldPosition="0"/>
    </format>
    <format dxfId="406">
      <pivotArea type="all" dataOnly="0" outline="0" fieldPosition="0"/>
    </format>
    <format dxfId="405">
      <pivotArea outline="0" collapsedLevelsAreSubtotals="1" fieldPosition="0"/>
    </format>
    <format dxfId="404">
      <pivotArea dataOnly="0" labelOnly="1" grandRow="1" outline="0" fieldPosition="0"/>
    </format>
    <format dxfId="403">
      <pivotArea outline="0" collapsedLevelsAreSubtotals="1" fieldPosition="0"/>
    </format>
    <format dxfId="402">
      <pivotArea dataOnly="0" labelOnly="1" grandRow="1" outline="0" fieldPosition="0"/>
    </format>
    <format dxfId="401">
      <pivotArea dataOnly="0" labelOnly="1" grandRow="1" outline="0" fieldPosition="0"/>
    </format>
    <format dxfId="400">
      <pivotArea grandRow="1" outline="0" collapsedLevelsAreSubtotals="1" fieldPosition="0"/>
    </format>
    <format dxfId="399">
      <pivotArea dataOnly="0" labelOnly="1" grandRow="1" outline="0" fieldPosition="0"/>
    </format>
    <format dxfId="398">
      <pivotArea type="all" dataOnly="0" outline="0" fieldPosition="0"/>
    </format>
    <format dxfId="397">
      <pivotArea outline="0" collapsedLevelsAreSubtotals="1" fieldPosition="0"/>
    </format>
    <format dxfId="396">
      <pivotArea dataOnly="0" labelOnly="1" grandRow="1" outline="0" fieldPosition="0"/>
    </format>
    <format dxfId="395">
      <pivotArea field="12" type="button" dataOnly="0" labelOnly="1" outline="0" axis="axisRow" fieldPosition="1"/>
    </format>
    <format dxfId="394">
      <pivotArea field="17" type="button" dataOnly="0" labelOnly="1" outline="0" axis="axisRow" fieldPosition="2"/>
    </format>
    <format dxfId="393">
      <pivotArea field="11" type="button" dataOnly="0" labelOnly="1" outline="0" axis="axisRow" fieldPosition="3"/>
    </format>
    <format dxfId="392">
      <pivotArea field="11" type="button" dataOnly="0" labelOnly="1" outline="0" axis="axisRow" fieldPosition="3"/>
    </format>
    <format dxfId="391">
      <pivotArea field="17" type="button" dataOnly="0" labelOnly="1" outline="0" axis="axisRow" fieldPosition="2"/>
    </format>
    <format dxfId="390">
      <pivotArea field="12" type="button" dataOnly="0" labelOnly="1" outline="0" axis="axisRow" fieldPosition="1"/>
    </format>
    <format dxfId="389">
      <pivotArea field="6" type="button" dataOnly="0" labelOnly="1" outline="0" axis="axisRow" fieldPosition="0"/>
    </format>
    <format dxfId="388">
      <pivotArea field="6" type="button" dataOnly="0" labelOnly="1" outline="0" axis="axisRow" fieldPosition="0"/>
    </format>
    <format dxfId="387">
      <pivotArea field="11" type="button" dataOnly="0" labelOnly="1" outline="0" axis="axisRow" fieldPosition="3"/>
    </format>
    <format dxfId="386">
      <pivotArea grandRow="1" outline="0" collapsedLevelsAreSubtotals="1" fieldPosition="0"/>
    </format>
    <format dxfId="38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84">
      <pivotArea type="all" dataOnly="0" outline="0" fieldPosition="0"/>
    </format>
    <format dxfId="383">
      <pivotArea dataOnly="0" labelOnly="1" grandRow="1" outline="0" fieldPosition="0"/>
    </format>
    <format dxfId="382">
      <pivotArea type="all" dataOnly="0" outline="0" fieldPosition="0"/>
    </format>
    <format dxfId="381">
      <pivotArea dataOnly="0" labelOnly="1" grandRow="1" outline="0" fieldPosition="0"/>
    </format>
    <format dxfId="380">
      <pivotArea grandRow="1" outline="0" collapsedLevelsAreSubtotals="1" fieldPosition="0"/>
    </format>
    <format dxfId="379">
      <pivotArea dataOnly="0" labelOnly="1" grandRow="1" outline="0" offset="IV256" fieldPosition="0"/>
    </format>
    <format dxfId="378">
      <pivotArea type="all" dataOnly="0" outline="0" fieldPosition="0"/>
    </format>
    <format dxfId="377">
      <pivotArea outline="0" collapsedLevelsAreSubtotals="1" fieldPosition="0"/>
    </format>
    <format dxfId="376">
      <pivotArea dataOnly="0" labelOnly="1" outline="0" fieldPosition="0">
        <references count="1">
          <reference field="6" count="0"/>
        </references>
      </pivotArea>
    </format>
    <format dxfId="375">
      <pivotArea dataOnly="0" labelOnly="1" grandRow="1" outline="0" fieldPosition="0"/>
    </format>
    <format dxfId="37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73">
      <pivotArea type="all" dataOnly="0" outline="0" fieldPosition="0"/>
    </format>
    <format dxfId="372">
      <pivotArea outline="0" collapsedLevelsAreSubtotals="1" fieldPosition="0"/>
    </format>
    <format dxfId="371">
      <pivotArea dataOnly="0" labelOnly="1" outline="0" fieldPosition="0">
        <references count="1">
          <reference field="6" count="0"/>
        </references>
      </pivotArea>
    </format>
    <format dxfId="370">
      <pivotArea dataOnly="0" labelOnly="1" grandRow="1" outline="0" fieldPosition="0"/>
    </format>
    <format dxfId="369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6.xml><?xml version="1.0" encoding="utf-8"?>
<pivotTableDefinition xmlns="http://schemas.openxmlformats.org/spreadsheetml/2006/main" name="Tabela dinâmica1" cacheId="2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2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5">
        <item x="0"/>
        <item x="1"/>
        <item x="18"/>
        <item x="3"/>
        <item x="8"/>
        <item x="12"/>
        <item x="19"/>
        <item x="11"/>
        <item x="2"/>
        <item x="4"/>
        <item x="5"/>
        <item x="6"/>
        <item x="7"/>
        <item x="9"/>
        <item x="10"/>
        <item x="13"/>
        <item x="14"/>
        <item x="15"/>
        <item x="16"/>
        <item x="17"/>
        <item x="20"/>
        <item x="21"/>
        <item x="22"/>
        <item x="23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13">
        <item x="9"/>
        <item x="4"/>
        <item x="10"/>
        <item x="8"/>
        <item x="1"/>
        <item x="5"/>
        <item x="2"/>
        <item x="11"/>
        <item x="3"/>
        <item x="7"/>
        <item x="0"/>
        <item x="6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x="0"/>
        <item x="1"/>
        <item x="3"/>
        <item x="2"/>
        <item x="4"/>
        <item x="5"/>
        <item x="6"/>
        <item x="7"/>
        <item x="8"/>
        <item x="9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">
        <item x="2"/>
        <item x="11"/>
        <item x="7"/>
        <item x="4"/>
        <item x="3"/>
        <item x="8"/>
        <item x="1"/>
        <item x="10"/>
        <item x="5"/>
        <item x="9"/>
        <item x="0"/>
        <item x="6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m="1" x="1"/>
        <item m="1" x="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8">
    <i>
      <x v="4"/>
      <x v="8"/>
      <x/>
      <x v="1"/>
      <x v="6"/>
      <x/>
    </i>
    <i>
      <x v="5"/>
      <x v="8"/>
      <x/>
      <x v="1"/>
      <x v="6"/>
      <x/>
    </i>
    <i>
      <x v="6"/>
      <x v="8"/>
      <x/>
      <x v="1"/>
      <x v="6"/>
      <x/>
    </i>
    <i>
      <x v="9"/>
      <x v="9"/>
      <x/>
      <x v="1"/>
      <x v="6"/>
      <x/>
    </i>
    <i>
      <x v="10"/>
      <x v="9"/>
      <x/>
      <x v="1"/>
      <x v="6"/>
      <x/>
    </i>
    <i>
      <x v="11"/>
      <x v="9"/>
      <x/>
      <x v="1"/>
      <x v="6"/>
      <x/>
    </i>
    <i>
      <x v="21"/>
      <x v="9"/>
      <x/>
      <x v="1"/>
      <x v="6"/>
      <x/>
    </i>
    <i t="grand">
      <x/>
    </i>
  </rowItems>
  <colItems count="1">
    <i/>
  </colItems>
  <pageFields count="1">
    <pageField fld="3" item="22" hier="-1"/>
  </pageFields>
  <dataFields count="1">
    <dataField name=" VALOR " fld="14" baseField="14" baseItem="1" numFmtId="44"/>
  </dataFields>
  <formats count="41">
    <format dxfId="368">
      <pivotArea type="all" dataOnly="0" outline="0" fieldPosition="0"/>
    </format>
    <format dxfId="367">
      <pivotArea outline="0" collapsedLevelsAreSubtotals="1" fieldPosition="0"/>
    </format>
    <format dxfId="366">
      <pivotArea dataOnly="0" labelOnly="1" grandRow="1" outline="0" fieldPosition="0"/>
    </format>
    <format dxfId="365">
      <pivotArea type="all" dataOnly="0" outline="0" fieldPosition="0"/>
    </format>
    <format dxfId="364">
      <pivotArea outline="0" collapsedLevelsAreSubtotals="1" fieldPosition="0"/>
    </format>
    <format dxfId="363">
      <pivotArea dataOnly="0" labelOnly="1" grandRow="1" outline="0" fieldPosition="0"/>
    </format>
    <format dxfId="362">
      <pivotArea outline="0" collapsedLevelsAreSubtotals="1" fieldPosition="0"/>
    </format>
    <format dxfId="361">
      <pivotArea dataOnly="0" labelOnly="1" grandRow="1" outline="0" fieldPosition="0"/>
    </format>
    <format dxfId="360">
      <pivotArea dataOnly="0" labelOnly="1" grandRow="1" outline="0" fieldPosition="0"/>
    </format>
    <format dxfId="359">
      <pivotArea grandRow="1" outline="0" collapsedLevelsAreSubtotals="1" fieldPosition="0"/>
    </format>
    <format dxfId="358">
      <pivotArea dataOnly="0" labelOnly="1" grandRow="1" outline="0" fieldPosition="0"/>
    </format>
    <format dxfId="357">
      <pivotArea type="all" dataOnly="0" outline="0" fieldPosition="0"/>
    </format>
    <format dxfId="356">
      <pivotArea outline="0" collapsedLevelsAreSubtotals="1" fieldPosition="0"/>
    </format>
    <format dxfId="355">
      <pivotArea dataOnly="0" labelOnly="1" grandRow="1" outline="0" fieldPosition="0"/>
    </format>
    <format dxfId="354">
      <pivotArea field="12" type="button" dataOnly="0" labelOnly="1" outline="0" axis="axisRow" fieldPosition="1"/>
    </format>
    <format dxfId="353">
      <pivotArea field="17" type="button" dataOnly="0" labelOnly="1" outline="0" axis="axisRow" fieldPosition="2"/>
    </format>
    <format dxfId="352">
      <pivotArea field="11" type="button" dataOnly="0" labelOnly="1" outline="0" axis="axisRow" fieldPosition="3"/>
    </format>
    <format dxfId="351">
      <pivotArea field="11" type="button" dataOnly="0" labelOnly="1" outline="0" axis="axisRow" fieldPosition="3"/>
    </format>
    <format dxfId="350">
      <pivotArea field="17" type="button" dataOnly="0" labelOnly="1" outline="0" axis="axisRow" fieldPosition="2"/>
    </format>
    <format dxfId="349">
      <pivotArea field="12" type="button" dataOnly="0" labelOnly="1" outline="0" axis="axisRow" fieldPosition="1"/>
    </format>
    <format dxfId="348">
      <pivotArea field="6" type="button" dataOnly="0" labelOnly="1" outline="0" axis="axisRow" fieldPosition="0"/>
    </format>
    <format dxfId="347">
      <pivotArea field="6" type="button" dataOnly="0" labelOnly="1" outline="0" axis="axisRow" fieldPosition="0"/>
    </format>
    <format dxfId="346">
      <pivotArea field="11" type="button" dataOnly="0" labelOnly="1" outline="0" axis="axisRow" fieldPosition="3"/>
    </format>
    <format dxfId="345">
      <pivotArea grandRow="1" outline="0" collapsedLevelsAreSubtotals="1" fieldPosition="0"/>
    </format>
    <format dxfId="34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43">
      <pivotArea type="all" dataOnly="0" outline="0" fieldPosition="0"/>
    </format>
    <format dxfId="342">
      <pivotArea dataOnly="0" labelOnly="1" grandRow="1" outline="0" fieldPosition="0"/>
    </format>
    <format dxfId="341">
      <pivotArea type="all" dataOnly="0" outline="0" fieldPosition="0"/>
    </format>
    <format dxfId="340">
      <pivotArea dataOnly="0" labelOnly="1" grandRow="1" outline="0" fieldPosition="0"/>
    </format>
    <format dxfId="339">
      <pivotArea grandRow="1" outline="0" collapsedLevelsAreSubtotals="1" fieldPosition="0"/>
    </format>
    <format dxfId="338">
      <pivotArea dataOnly="0" labelOnly="1" grandRow="1" outline="0" offset="IV256" fieldPosition="0"/>
    </format>
    <format dxfId="337">
      <pivotArea type="all" dataOnly="0" outline="0" fieldPosition="0"/>
    </format>
    <format dxfId="336">
      <pivotArea outline="0" collapsedLevelsAreSubtotals="1" fieldPosition="0"/>
    </format>
    <format dxfId="335">
      <pivotArea dataOnly="0" labelOnly="1" outline="0" fieldPosition="0">
        <references count="1">
          <reference field="6" count="0"/>
        </references>
      </pivotArea>
    </format>
    <format dxfId="334">
      <pivotArea dataOnly="0" labelOnly="1" grandRow="1" outline="0" fieldPosition="0"/>
    </format>
    <format dxfId="33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32">
      <pivotArea type="all" dataOnly="0" outline="0" fieldPosition="0"/>
    </format>
    <format dxfId="331">
      <pivotArea outline="0" collapsedLevelsAreSubtotals="1" fieldPosition="0"/>
    </format>
    <format dxfId="330">
      <pivotArea dataOnly="0" labelOnly="1" outline="0" fieldPosition="0">
        <references count="1">
          <reference field="6" count="0"/>
        </references>
      </pivotArea>
    </format>
    <format dxfId="329">
      <pivotArea dataOnly="0" labelOnly="1" grandRow="1" outline="0" fieldPosition="0"/>
    </format>
    <format dxfId="328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7.xml><?xml version="1.0" encoding="utf-8"?>
<pivotTableDefinition xmlns="http://schemas.openxmlformats.org/spreadsheetml/2006/main" name="Tabela dinâmica1" cacheId="2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5">
        <item x="0"/>
        <item x="1"/>
        <item x="18"/>
        <item x="3"/>
        <item x="8"/>
        <item x="12"/>
        <item x="19"/>
        <item x="11"/>
        <item x="2"/>
        <item x="4"/>
        <item x="5"/>
        <item x="6"/>
        <item x="7"/>
        <item x="9"/>
        <item x="10"/>
        <item x="13"/>
        <item x="14"/>
        <item x="15"/>
        <item x="16"/>
        <item x="17"/>
        <item x="20"/>
        <item x="21"/>
        <item x="22"/>
        <item x="23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13">
        <item x="9"/>
        <item x="4"/>
        <item x="10"/>
        <item x="8"/>
        <item x="1"/>
        <item x="5"/>
        <item x="2"/>
        <item x="11"/>
        <item x="3"/>
        <item x="7"/>
        <item x="0"/>
        <item x="6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x="0"/>
        <item x="1"/>
        <item x="3"/>
        <item x="2"/>
        <item x="4"/>
        <item x="5"/>
        <item x="6"/>
        <item x="7"/>
        <item x="8"/>
        <item x="9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">
        <item x="2"/>
        <item x="11"/>
        <item x="7"/>
        <item x="4"/>
        <item x="3"/>
        <item x="8"/>
        <item x="1"/>
        <item x="10"/>
        <item x="5"/>
        <item x="9"/>
        <item x="0"/>
        <item x="6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m="1" x="1"/>
        <item m="1" x="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2">
    <i>
      <x v="25"/>
      <x v="4"/>
      <x/>
      <x v="1"/>
      <x v="12"/>
      <x v="12"/>
    </i>
    <i t="grand">
      <x/>
    </i>
  </rowItems>
  <colItems count="1">
    <i/>
  </colItems>
  <pageFields count="1">
    <pageField fld="3" item="23" hier="-1"/>
  </pageFields>
  <dataFields count="1">
    <dataField name=" VALOR " fld="14" baseField="14" baseItem="1" numFmtId="44"/>
  </dataFields>
  <formats count="41">
    <format dxfId="327">
      <pivotArea type="all" dataOnly="0" outline="0" fieldPosition="0"/>
    </format>
    <format dxfId="326">
      <pivotArea outline="0" collapsedLevelsAreSubtotals="1" fieldPosition="0"/>
    </format>
    <format dxfId="325">
      <pivotArea dataOnly="0" labelOnly="1" grandRow="1" outline="0" fieldPosition="0"/>
    </format>
    <format dxfId="324">
      <pivotArea type="all" dataOnly="0" outline="0" fieldPosition="0"/>
    </format>
    <format dxfId="323">
      <pivotArea outline="0" collapsedLevelsAreSubtotals="1" fieldPosition="0"/>
    </format>
    <format dxfId="322">
      <pivotArea dataOnly="0" labelOnly="1" grandRow="1" outline="0" fieldPosition="0"/>
    </format>
    <format dxfId="321">
      <pivotArea outline="0" collapsedLevelsAreSubtotals="1" fieldPosition="0"/>
    </format>
    <format dxfId="320">
      <pivotArea dataOnly="0" labelOnly="1" grandRow="1" outline="0" fieldPosition="0"/>
    </format>
    <format dxfId="319">
      <pivotArea dataOnly="0" labelOnly="1" grandRow="1" outline="0" fieldPosition="0"/>
    </format>
    <format dxfId="318">
      <pivotArea grandRow="1" outline="0" collapsedLevelsAreSubtotals="1" fieldPosition="0"/>
    </format>
    <format dxfId="317">
      <pivotArea dataOnly="0" labelOnly="1" grandRow="1" outline="0" fieldPosition="0"/>
    </format>
    <format dxfId="316">
      <pivotArea type="all" dataOnly="0" outline="0" fieldPosition="0"/>
    </format>
    <format dxfId="315">
      <pivotArea outline="0" collapsedLevelsAreSubtotals="1" fieldPosition="0"/>
    </format>
    <format dxfId="314">
      <pivotArea dataOnly="0" labelOnly="1" grandRow="1" outline="0" fieldPosition="0"/>
    </format>
    <format dxfId="313">
      <pivotArea field="12" type="button" dataOnly="0" labelOnly="1" outline="0" axis="axisRow" fieldPosition="1"/>
    </format>
    <format dxfId="312">
      <pivotArea field="17" type="button" dataOnly="0" labelOnly="1" outline="0" axis="axisRow" fieldPosition="2"/>
    </format>
    <format dxfId="311">
      <pivotArea field="11" type="button" dataOnly="0" labelOnly="1" outline="0" axis="axisRow" fieldPosition="3"/>
    </format>
    <format dxfId="310">
      <pivotArea field="11" type="button" dataOnly="0" labelOnly="1" outline="0" axis="axisRow" fieldPosition="3"/>
    </format>
    <format dxfId="309">
      <pivotArea field="17" type="button" dataOnly="0" labelOnly="1" outline="0" axis="axisRow" fieldPosition="2"/>
    </format>
    <format dxfId="308">
      <pivotArea field="12" type="button" dataOnly="0" labelOnly="1" outline="0" axis="axisRow" fieldPosition="1"/>
    </format>
    <format dxfId="307">
      <pivotArea field="6" type="button" dataOnly="0" labelOnly="1" outline="0" axis="axisRow" fieldPosition="0"/>
    </format>
    <format dxfId="306">
      <pivotArea field="6" type="button" dataOnly="0" labelOnly="1" outline="0" axis="axisRow" fieldPosition="0"/>
    </format>
    <format dxfId="305">
      <pivotArea field="11" type="button" dataOnly="0" labelOnly="1" outline="0" axis="axisRow" fieldPosition="3"/>
    </format>
    <format dxfId="304">
      <pivotArea grandRow="1" outline="0" collapsedLevelsAreSubtotals="1" fieldPosition="0"/>
    </format>
    <format dxfId="30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02">
      <pivotArea type="all" dataOnly="0" outline="0" fieldPosition="0"/>
    </format>
    <format dxfId="301">
      <pivotArea dataOnly="0" labelOnly="1" grandRow="1" outline="0" fieldPosition="0"/>
    </format>
    <format dxfId="300">
      <pivotArea type="all" dataOnly="0" outline="0" fieldPosition="0"/>
    </format>
    <format dxfId="299">
      <pivotArea dataOnly="0" labelOnly="1" grandRow="1" outline="0" fieldPosition="0"/>
    </format>
    <format dxfId="298">
      <pivotArea grandRow="1" outline="0" collapsedLevelsAreSubtotals="1" fieldPosition="0"/>
    </format>
    <format dxfId="297">
      <pivotArea dataOnly="0" labelOnly="1" grandRow="1" outline="0" offset="IV256" fieldPosition="0"/>
    </format>
    <format dxfId="296">
      <pivotArea type="all" dataOnly="0" outline="0" fieldPosition="0"/>
    </format>
    <format dxfId="295">
      <pivotArea outline="0" collapsedLevelsAreSubtotals="1" fieldPosition="0"/>
    </format>
    <format dxfId="294">
      <pivotArea dataOnly="0" labelOnly="1" outline="0" fieldPosition="0">
        <references count="1">
          <reference field="6" count="0"/>
        </references>
      </pivotArea>
    </format>
    <format dxfId="293">
      <pivotArea dataOnly="0" labelOnly="1" grandRow="1" outline="0" fieldPosition="0"/>
    </format>
    <format dxfId="29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91">
      <pivotArea type="all" dataOnly="0" outline="0" fieldPosition="0"/>
    </format>
    <format dxfId="290">
      <pivotArea outline="0" collapsedLevelsAreSubtotals="1" fieldPosition="0"/>
    </format>
    <format dxfId="289">
      <pivotArea dataOnly="0" labelOnly="1" outline="0" fieldPosition="0">
        <references count="1">
          <reference field="6" count="0"/>
        </references>
      </pivotArea>
    </format>
    <format dxfId="288">
      <pivotArea dataOnly="0" labelOnly="1" grandRow="1" outline="0" fieldPosition="0"/>
    </format>
    <format dxfId="287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8.xml><?xml version="1.0" encoding="utf-8"?>
<pivotTableDefinition xmlns="http://schemas.openxmlformats.org/spreadsheetml/2006/main" name="Tabela dinâmica1" cacheId="2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1">
        <item x="0"/>
        <item m="1" x="26"/>
        <item x="1"/>
        <item x="21"/>
        <item m="1" x="30"/>
        <item m="1" x="36"/>
        <item x="22"/>
        <item x="23"/>
        <item x="24"/>
        <item m="1" x="29"/>
        <item x="18"/>
        <item x="3"/>
        <item x="8"/>
        <item m="1" x="38"/>
        <item m="1" x="33"/>
        <item m="1" x="34"/>
        <item m="1" x="40"/>
        <item x="12"/>
        <item m="1" x="28"/>
        <item x="19"/>
        <item m="1" x="37"/>
        <item m="1" x="27"/>
        <item x="11"/>
        <item m="1" x="31"/>
        <item m="1" x="35"/>
        <item m="1" x="39"/>
        <item m="1" x="32"/>
        <item x="2"/>
        <item x="4"/>
        <item x="5"/>
        <item x="6"/>
        <item x="7"/>
        <item x="9"/>
        <item x="10"/>
        <item x="13"/>
        <item x="14"/>
        <item x="15"/>
        <item x="16"/>
        <item x="17"/>
        <item x="25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2">
        <item m="1" x="37"/>
        <item m="1" x="39"/>
        <item m="1" x="28"/>
        <item m="1" x="29"/>
        <item m="1" x="40"/>
        <item m="1" x="32"/>
        <item m="1" x="33"/>
        <item m="1" x="36"/>
        <item m="1" x="30"/>
        <item m="1" x="31"/>
        <item m="1" x="34"/>
        <item m="1" x="38"/>
        <item m="1" x="35"/>
        <item m="1" x="4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7"/>
        <item x="23"/>
        <item x="24"/>
        <item x="25"/>
        <item x="2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30">
        <item x="9"/>
        <item m="1" x="15"/>
        <item x="4"/>
        <item m="1" x="24"/>
        <item x="10"/>
        <item m="1" x="27"/>
        <item x="8"/>
        <item x="12"/>
        <item m="1" x="18"/>
        <item m="1" x="17"/>
        <item x="1"/>
        <item x="5"/>
        <item x="2"/>
        <item x="11"/>
        <item x="3"/>
        <item m="1" x="16"/>
        <item m="1" x="21"/>
        <item m="1" x="29"/>
        <item x="7"/>
        <item m="1" x="26"/>
        <item m="1" x="25"/>
        <item m="1" x="28"/>
        <item m="1" x="14"/>
        <item m="1" x="22"/>
        <item m="1" x="20"/>
        <item x="0"/>
        <item m="1" x="23"/>
        <item m="1" x="19"/>
        <item x="6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4">
        <item m="1" x="3"/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">
        <item m="1" x="13"/>
        <item m="1" x="16"/>
        <item m="1" x="18"/>
        <item m="1" x="12"/>
        <item m="1" x="19"/>
        <item m="1" x="17"/>
        <item m="1" x="14"/>
        <item x="0"/>
        <item x="1"/>
        <item m="1" x="15"/>
        <item x="3"/>
        <item x="11"/>
        <item x="2"/>
        <item x="4"/>
        <item x="5"/>
        <item x="6"/>
        <item x="7"/>
        <item x="8"/>
        <item x="9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0">
        <item x="2"/>
        <item x="11"/>
        <item x="7"/>
        <item x="4"/>
        <item x="3"/>
        <item m="1" x="19"/>
        <item x="8"/>
        <item x="1"/>
        <item m="1" x="17"/>
        <item x="10"/>
        <item m="1" x="26"/>
        <item m="1" x="27"/>
        <item x="12"/>
        <item m="1" x="24"/>
        <item m="1" x="14"/>
        <item m="1" x="16"/>
        <item m="1" x="20"/>
        <item x="5"/>
        <item m="1" x="25"/>
        <item m="1" x="18"/>
        <item m="1" x="23"/>
        <item x="9"/>
        <item m="1" x="28"/>
        <item m="1" x="29"/>
        <item x="0"/>
        <item m="1" x="21"/>
        <item m="1" x="22"/>
        <item m="1" x="15"/>
        <item x="6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m="1" x="11"/>
        <item x="1"/>
        <item m="1" x="7"/>
        <item m="1" x="2"/>
        <item m="1" x="14"/>
        <item x="0"/>
        <item m="1" x="12"/>
        <item m="1" x="8"/>
        <item m="1" x="13"/>
        <item m="1" x="6"/>
        <item m="1" x="9"/>
        <item m="1" x="3"/>
        <item m="1" x="10"/>
        <item m="1" x="4"/>
        <item m="1"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2">
    <i>
      <x v="34"/>
      <x v="7"/>
      <x v="5"/>
      <x v="1"/>
      <x v="4"/>
      <x v="9"/>
    </i>
    <i t="grand">
      <x/>
    </i>
  </rowItems>
  <colItems count="1">
    <i/>
  </colItems>
  <pageFields count="1">
    <pageField fld="3" item="35" hier="-1"/>
  </pageFields>
  <dataFields count="1">
    <dataField name=" VALOR " fld="14" baseField="14" baseItem="1" numFmtId="44"/>
  </dataFields>
  <formats count="41">
    <format dxfId="286">
      <pivotArea type="all" dataOnly="0" outline="0" fieldPosition="0"/>
    </format>
    <format dxfId="285">
      <pivotArea outline="0" collapsedLevelsAreSubtotals="1" fieldPosition="0"/>
    </format>
    <format dxfId="284">
      <pivotArea dataOnly="0" labelOnly="1" grandRow="1" outline="0" fieldPosition="0"/>
    </format>
    <format dxfId="283">
      <pivotArea type="all" dataOnly="0" outline="0" fieldPosition="0"/>
    </format>
    <format dxfId="282">
      <pivotArea outline="0" collapsedLevelsAreSubtotals="1" fieldPosition="0"/>
    </format>
    <format dxfId="281">
      <pivotArea dataOnly="0" labelOnly="1" grandRow="1" outline="0" fieldPosition="0"/>
    </format>
    <format dxfId="280">
      <pivotArea outline="0" collapsedLevelsAreSubtotals="1" fieldPosition="0"/>
    </format>
    <format dxfId="279">
      <pivotArea dataOnly="0" labelOnly="1" grandRow="1" outline="0" fieldPosition="0"/>
    </format>
    <format dxfId="278">
      <pivotArea dataOnly="0" labelOnly="1" grandRow="1" outline="0" fieldPosition="0"/>
    </format>
    <format dxfId="277">
      <pivotArea grandRow="1" outline="0" collapsedLevelsAreSubtotals="1" fieldPosition="0"/>
    </format>
    <format dxfId="276">
      <pivotArea dataOnly="0" labelOnly="1" grandRow="1" outline="0" fieldPosition="0"/>
    </format>
    <format dxfId="275">
      <pivotArea type="all" dataOnly="0" outline="0" fieldPosition="0"/>
    </format>
    <format dxfId="274">
      <pivotArea outline="0" collapsedLevelsAreSubtotals="1" fieldPosition="0"/>
    </format>
    <format dxfId="273">
      <pivotArea dataOnly="0" labelOnly="1" grandRow="1" outline="0" fieldPosition="0"/>
    </format>
    <format dxfId="272">
      <pivotArea field="12" type="button" dataOnly="0" labelOnly="1" outline="0" axis="axisRow" fieldPosition="1"/>
    </format>
    <format dxfId="271">
      <pivotArea field="17" type="button" dataOnly="0" labelOnly="1" outline="0" axis="axisRow" fieldPosition="2"/>
    </format>
    <format dxfId="270">
      <pivotArea field="11" type="button" dataOnly="0" labelOnly="1" outline="0" axis="axisRow" fieldPosition="3"/>
    </format>
    <format dxfId="269">
      <pivotArea field="11" type="button" dataOnly="0" labelOnly="1" outline="0" axis="axisRow" fieldPosition="3"/>
    </format>
    <format dxfId="268">
      <pivotArea field="17" type="button" dataOnly="0" labelOnly="1" outline="0" axis="axisRow" fieldPosition="2"/>
    </format>
    <format dxfId="267">
      <pivotArea field="12" type="button" dataOnly="0" labelOnly="1" outline="0" axis="axisRow" fieldPosition="1"/>
    </format>
    <format dxfId="266">
      <pivotArea field="6" type="button" dataOnly="0" labelOnly="1" outline="0" axis="axisRow" fieldPosition="0"/>
    </format>
    <format dxfId="265">
      <pivotArea field="6" type="button" dataOnly="0" labelOnly="1" outline="0" axis="axisRow" fieldPosition="0"/>
    </format>
    <format dxfId="264">
      <pivotArea field="11" type="button" dataOnly="0" labelOnly="1" outline="0" axis="axisRow" fieldPosition="3"/>
    </format>
    <format dxfId="263">
      <pivotArea grandRow="1" outline="0" collapsedLevelsAreSubtotals="1" fieldPosition="0"/>
    </format>
    <format dxfId="26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61">
      <pivotArea type="all" dataOnly="0" outline="0" fieldPosition="0"/>
    </format>
    <format dxfId="260">
      <pivotArea dataOnly="0" labelOnly="1" grandRow="1" outline="0" fieldPosition="0"/>
    </format>
    <format dxfId="259">
      <pivotArea type="all" dataOnly="0" outline="0" fieldPosition="0"/>
    </format>
    <format dxfId="258">
      <pivotArea dataOnly="0" labelOnly="1" grandRow="1" outline="0" fieldPosition="0"/>
    </format>
    <format dxfId="257">
      <pivotArea grandRow="1" outline="0" collapsedLevelsAreSubtotals="1" fieldPosition="0"/>
    </format>
    <format dxfId="256">
      <pivotArea dataOnly="0" labelOnly="1" grandRow="1" outline="0" offset="IV256" fieldPosition="0"/>
    </format>
    <format dxfId="255">
      <pivotArea type="all" dataOnly="0" outline="0" fieldPosition="0"/>
    </format>
    <format dxfId="254">
      <pivotArea outline="0" collapsedLevelsAreSubtotals="1" fieldPosition="0"/>
    </format>
    <format dxfId="253">
      <pivotArea dataOnly="0" labelOnly="1" outline="0" fieldPosition="0">
        <references count="1">
          <reference field="6" count="0"/>
        </references>
      </pivotArea>
    </format>
    <format dxfId="252">
      <pivotArea dataOnly="0" labelOnly="1" grandRow="1" outline="0" fieldPosition="0"/>
    </format>
    <format dxfId="25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50">
      <pivotArea type="all" dataOnly="0" outline="0" fieldPosition="0"/>
    </format>
    <format dxfId="249">
      <pivotArea outline="0" collapsedLevelsAreSubtotals="1" fieldPosition="0"/>
    </format>
    <format dxfId="248">
      <pivotArea dataOnly="0" labelOnly="1" outline="0" fieldPosition="0">
        <references count="1">
          <reference field="6" count="0"/>
        </references>
      </pivotArea>
    </format>
    <format dxfId="247">
      <pivotArea dataOnly="0" labelOnly="1" grandRow="1" outline="0" fieldPosition="0"/>
    </format>
    <format dxfId="246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9.xml><?xml version="1.0" encoding="utf-8"?>
<pivotTableDefinition xmlns="http://schemas.openxmlformats.org/spreadsheetml/2006/main" name="Tabela dinâmica1" cacheId="2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1">
        <item x="0"/>
        <item m="1" x="26"/>
        <item x="1"/>
        <item x="21"/>
        <item m="1" x="30"/>
        <item m="1" x="36"/>
        <item x="22"/>
        <item x="23"/>
        <item x="24"/>
        <item m="1" x="29"/>
        <item x="18"/>
        <item x="3"/>
        <item x="8"/>
        <item m="1" x="38"/>
        <item m="1" x="33"/>
        <item m="1" x="34"/>
        <item m="1" x="40"/>
        <item x="12"/>
        <item m="1" x="28"/>
        <item x="19"/>
        <item m="1" x="37"/>
        <item m="1" x="27"/>
        <item x="11"/>
        <item m="1" x="31"/>
        <item m="1" x="35"/>
        <item m="1" x="39"/>
        <item m="1" x="32"/>
        <item x="2"/>
        <item x="4"/>
        <item x="5"/>
        <item x="6"/>
        <item x="7"/>
        <item x="9"/>
        <item x="10"/>
        <item x="13"/>
        <item x="14"/>
        <item x="15"/>
        <item x="16"/>
        <item x="17"/>
        <item x="25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2">
        <item m="1" x="37"/>
        <item m="1" x="39"/>
        <item m="1" x="28"/>
        <item m="1" x="29"/>
        <item m="1" x="40"/>
        <item m="1" x="32"/>
        <item m="1" x="33"/>
        <item m="1" x="36"/>
        <item m="1" x="30"/>
        <item m="1" x="31"/>
        <item m="1" x="34"/>
        <item m="1" x="38"/>
        <item m="1" x="35"/>
        <item m="1" x="4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7"/>
        <item x="23"/>
        <item x="24"/>
        <item x="25"/>
        <item x="2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30">
        <item x="9"/>
        <item m="1" x="15"/>
        <item x="4"/>
        <item m="1" x="24"/>
        <item x="10"/>
        <item m="1" x="27"/>
        <item x="8"/>
        <item x="12"/>
        <item m="1" x="18"/>
        <item m="1" x="17"/>
        <item x="1"/>
        <item x="5"/>
        <item x="2"/>
        <item x="11"/>
        <item x="3"/>
        <item m="1" x="16"/>
        <item m="1" x="21"/>
        <item m="1" x="29"/>
        <item x="7"/>
        <item m="1" x="26"/>
        <item m="1" x="25"/>
        <item m="1" x="28"/>
        <item m="1" x="14"/>
        <item m="1" x="22"/>
        <item m="1" x="20"/>
        <item x="0"/>
        <item m="1" x="23"/>
        <item m="1" x="19"/>
        <item x="6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4">
        <item m="1" x="3"/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">
        <item m="1" x="13"/>
        <item m="1" x="16"/>
        <item m="1" x="18"/>
        <item m="1" x="12"/>
        <item m="1" x="19"/>
        <item m="1" x="17"/>
        <item m="1" x="14"/>
        <item x="0"/>
        <item x="1"/>
        <item m="1" x="15"/>
        <item x="3"/>
        <item x="11"/>
        <item x="2"/>
        <item x="4"/>
        <item x="5"/>
        <item x="6"/>
        <item x="7"/>
        <item x="8"/>
        <item x="9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0">
        <item x="2"/>
        <item x="11"/>
        <item x="7"/>
        <item x="4"/>
        <item x="3"/>
        <item m="1" x="19"/>
        <item x="8"/>
        <item x="1"/>
        <item m="1" x="17"/>
        <item x="10"/>
        <item m="1" x="26"/>
        <item m="1" x="27"/>
        <item x="12"/>
        <item m="1" x="24"/>
        <item m="1" x="14"/>
        <item m="1" x="16"/>
        <item m="1" x="20"/>
        <item x="5"/>
        <item m="1" x="25"/>
        <item m="1" x="18"/>
        <item m="1" x="23"/>
        <item x="9"/>
        <item m="1" x="28"/>
        <item m="1" x="29"/>
        <item x="0"/>
        <item m="1" x="21"/>
        <item m="1" x="22"/>
        <item m="1" x="15"/>
        <item x="6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m="1" x="11"/>
        <item x="1"/>
        <item m="1" x="7"/>
        <item m="1" x="2"/>
        <item m="1" x="14"/>
        <item x="0"/>
        <item m="1" x="12"/>
        <item m="1" x="8"/>
        <item m="1" x="13"/>
        <item m="1" x="6"/>
        <item m="1" x="9"/>
        <item m="1" x="3"/>
        <item m="1" x="10"/>
        <item m="1" x="4"/>
        <item m="1"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2">
    <i>
      <x v="17"/>
      <x v="12"/>
      <x v="5"/>
      <x v="1"/>
      <x v="13"/>
      <x v="1"/>
    </i>
    <i t="grand">
      <x/>
    </i>
  </rowItems>
  <colItems count="1">
    <i/>
  </colItems>
  <pageFields count="1">
    <pageField fld="3" item="36" hier="-1"/>
  </pageFields>
  <dataFields count="1">
    <dataField name=" VALOR " fld="14" baseField="14" baseItem="1" numFmtId="44"/>
  </dataFields>
  <formats count="41">
    <format dxfId="245">
      <pivotArea type="all" dataOnly="0" outline="0" fieldPosition="0"/>
    </format>
    <format dxfId="244">
      <pivotArea outline="0" collapsedLevelsAreSubtotals="1" fieldPosition="0"/>
    </format>
    <format dxfId="243">
      <pivotArea dataOnly="0" labelOnly="1" grandRow="1" outline="0" fieldPosition="0"/>
    </format>
    <format dxfId="242">
      <pivotArea type="all" dataOnly="0" outline="0" fieldPosition="0"/>
    </format>
    <format dxfId="241">
      <pivotArea outline="0" collapsedLevelsAreSubtotals="1" fieldPosition="0"/>
    </format>
    <format dxfId="240">
      <pivotArea dataOnly="0" labelOnly="1" grandRow="1" outline="0" fieldPosition="0"/>
    </format>
    <format dxfId="239">
      <pivotArea outline="0" collapsedLevelsAreSubtotals="1" fieldPosition="0"/>
    </format>
    <format dxfId="238">
      <pivotArea dataOnly="0" labelOnly="1" grandRow="1" outline="0" fieldPosition="0"/>
    </format>
    <format dxfId="237">
      <pivotArea dataOnly="0" labelOnly="1" grandRow="1" outline="0" fieldPosition="0"/>
    </format>
    <format dxfId="236">
      <pivotArea grandRow="1" outline="0" collapsedLevelsAreSubtotals="1" fieldPosition="0"/>
    </format>
    <format dxfId="235">
      <pivotArea dataOnly="0" labelOnly="1" grandRow="1" outline="0" fieldPosition="0"/>
    </format>
    <format dxfId="234">
      <pivotArea type="all" dataOnly="0" outline="0" fieldPosition="0"/>
    </format>
    <format dxfId="233">
      <pivotArea outline="0" collapsedLevelsAreSubtotals="1" fieldPosition="0"/>
    </format>
    <format dxfId="232">
      <pivotArea dataOnly="0" labelOnly="1" grandRow="1" outline="0" fieldPosition="0"/>
    </format>
    <format dxfId="231">
      <pivotArea field="12" type="button" dataOnly="0" labelOnly="1" outline="0" axis="axisRow" fieldPosition="1"/>
    </format>
    <format dxfId="230">
      <pivotArea field="17" type="button" dataOnly="0" labelOnly="1" outline="0" axis="axisRow" fieldPosition="2"/>
    </format>
    <format dxfId="229">
      <pivotArea field="11" type="button" dataOnly="0" labelOnly="1" outline="0" axis="axisRow" fieldPosition="3"/>
    </format>
    <format dxfId="228">
      <pivotArea field="11" type="button" dataOnly="0" labelOnly="1" outline="0" axis="axisRow" fieldPosition="3"/>
    </format>
    <format dxfId="227">
      <pivotArea field="17" type="button" dataOnly="0" labelOnly="1" outline="0" axis="axisRow" fieldPosition="2"/>
    </format>
    <format dxfId="226">
      <pivotArea field="12" type="button" dataOnly="0" labelOnly="1" outline="0" axis="axisRow" fieldPosition="1"/>
    </format>
    <format dxfId="225">
      <pivotArea field="6" type="button" dataOnly="0" labelOnly="1" outline="0" axis="axisRow" fieldPosition="0"/>
    </format>
    <format dxfId="224">
      <pivotArea field="6" type="button" dataOnly="0" labelOnly="1" outline="0" axis="axisRow" fieldPosition="0"/>
    </format>
    <format dxfId="223">
      <pivotArea field="11" type="button" dataOnly="0" labelOnly="1" outline="0" axis="axisRow" fieldPosition="3"/>
    </format>
    <format dxfId="222">
      <pivotArea grandRow="1" outline="0" collapsedLevelsAreSubtotals="1" fieldPosition="0"/>
    </format>
    <format dxfId="22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20">
      <pivotArea type="all" dataOnly="0" outline="0" fieldPosition="0"/>
    </format>
    <format dxfId="219">
      <pivotArea dataOnly="0" labelOnly="1" grandRow="1" outline="0" fieldPosition="0"/>
    </format>
    <format dxfId="218">
      <pivotArea type="all" dataOnly="0" outline="0" fieldPosition="0"/>
    </format>
    <format dxfId="217">
      <pivotArea dataOnly="0" labelOnly="1" grandRow="1" outline="0" fieldPosition="0"/>
    </format>
    <format dxfId="216">
      <pivotArea grandRow="1" outline="0" collapsedLevelsAreSubtotals="1" fieldPosition="0"/>
    </format>
    <format dxfId="215">
      <pivotArea dataOnly="0" labelOnly="1" grandRow="1" outline="0" offset="IV256" fieldPosition="0"/>
    </format>
    <format dxfId="214">
      <pivotArea type="all" dataOnly="0" outline="0" fieldPosition="0"/>
    </format>
    <format dxfId="213">
      <pivotArea outline="0" collapsedLevelsAreSubtotals="1" fieldPosition="0"/>
    </format>
    <format dxfId="212">
      <pivotArea dataOnly="0" labelOnly="1" outline="0" fieldPosition="0">
        <references count="1">
          <reference field="6" count="0"/>
        </references>
      </pivotArea>
    </format>
    <format dxfId="211">
      <pivotArea dataOnly="0" labelOnly="1" grandRow="1" outline="0" fieldPosition="0"/>
    </format>
    <format dxfId="21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9">
      <pivotArea type="all" dataOnly="0" outline="0" fieldPosition="0"/>
    </format>
    <format dxfId="208">
      <pivotArea outline="0" collapsedLevelsAreSubtotals="1" fieldPosition="0"/>
    </format>
    <format dxfId="207">
      <pivotArea dataOnly="0" labelOnly="1" outline="0" fieldPosition="0">
        <references count="1">
          <reference field="6" count="0"/>
        </references>
      </pivotArea>
    </format>
    <format dxfId="206">
      <pivotArea dataOnly="0" labelOnly="1" grandRow="1" outline="0" fieldPosition="0"/>
    </format>
    <format dxfId="205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Tabela dinâmica1" cacheId="1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0">
        <item x="0"/>
        <item x="1"/>
        <item x="18"/>
        <item x="3"/>
        <item x="8"/>
        <item x="12"/>
        <item x="19"/>
        <item x="11"/>
        <item x="2"/>
        <item x="4"/>
        <item x="5"/>
        <item x="6"/>
        <item x="7"/>
        <item x="9"/>
        <item x="10"/>
        <item x="13"/>
        <item x="14"/>
        <item x="15"/>
        <item x="16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12">
        <item x="9"/>
        <item x="4"/>
        <item x="10"/>
        <item x="8"/>
        <item x="1"/>
        <item x="5"/>
        <item x="2"/>
        <item x="11"/>
        <item x="3"/>
        <item x="7"/>
        <item x="0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m="1" x="4"/>
        <item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2"/>
        <item x="11"/>
        <item x="7"/>
        <item x="4"/>
        <item x="3"/>
        <item x="8"/>
        <item x="1"/>
        <item x="10"/>
        <item x="5"/>
        <item x="9"/>
        <item x="0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m="1" x="1"/>
        <item m="1" x="3"/>
        <item x="0"/>
        <item m="1" x="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2">
    <i>
      <x/>
      <x/>
      <x v="2"/>
      <x/>
      <x v="10"/>
      <x v="10"/>
    </i>
    <i t="grand">
      <x/>
    </i>
  </rowItems>
  <colItems count="1">
    <i/>
  </colItems>
  <pageFields count="1">
    <pageField fld="3" item="0" hier="-1"/>
  </pageFields>
  <dataFields count="1">
    <dataField name=" VALOR " fld="14" baseField="14" baseItem="1" numFmtId="44"/>
  </dataFields>
  <formats count="41">
    <format dxfId="942">
      <pivotArea type="all" dataOnly="0" outline="0" fieldPosition="0"/>
    </format>
    <format dxfId="941">
      <pivotArea outline="0" collapsedLevelsAreSubtotals="1" fieldPosition="0"/>
    </format>
    <format dxfId="940">
      <pivotArea dataOnly="0" labelOnly="1" grandRow="1" outline="0" fieldPosition="0"/>
    </format>
    <format dxfId="939">
      <pivotArea type="all" dataOnly="0" outline="0" fieldPosition="0"/>
    </format>
    <format dxfId="938">
      <pivotArea outline="0" collapsedLevelsAreSubtotals="1" fieldPosition="0"/>
    </format>
    <format dxfId="937">
      <pivotArea dataOnly="0" labelOnly="1" grandRow="1" outline="0" fieldPosition="0"/>
    </format>
    <format dxfId="936">
      <pivotArea outline="0" collapsedLevelsAreSubtotals="1" fieldPosition="0"/>
    </format>
    <format dxfId="935">
      <pivotArea dataOnly="0" labelOnly="1" grandRow="1" outline="0" fieldPosition="0"/>
    </format>
    <format dxfId="934">
      <pivotArea dataOnly="0" labelOnly="1" grandRow="1" outline="0" fieldPosition="0"/>
    </format>
    <format dxfId="933">
      <pivotArea grandRow="1" outline="0" collapsedLevelsAreSubtotals="1" fieldPosition="0"/>
    </format>
    <format dxfId="932">
      <pivotArea dataOnly="0" labelOnly="1" grandRow="1" outline="0" fieldPosition="0"/>
    </format>
    <format dxfId="931">
      <pivotArea type="all" dataOnly="0" outline="0" fieldPosition="0"/>
    </format>
    <format dxfId="930">
      <pivotArea outline="0" collapsedLevelsAreSubtotals="1" fieldPosition="0"/>
    </format>
    <format dxfId="929">
      <pivotArea dataOnly="0" labelOnly="1" grandRow="1" outline="0" fieldPosition="0"/>
    </format>
    <format dxfId="928">
      <pivotArea field="12" type="button" dataOnly="0" labelOnly="1" outline="0" axis="axisRow" fieldPosition="1"/>
    </format>
    <format dxfId="927">
      <pivotArea field="17" type="button" dataOnly="0" labelOnly="1" outline="0" axis="axisRow" fieldPosition="2"/>
    </format>
    <format dxfId="926">
      <pivotArea field="11" type="button" dataOnly="0" labelOnly="1" outline="0" axis="axisRow" fieldPosition="3"/>
    </format>
    <format dxfId="925">
      <pivotArea field="11" type="button" dataOnly="0" labelOnly="1" outline="0" axis="axisRow" fieldPosition="3"/>
    </format>
    <format dxfId="924">
      <pivotArea field="17" type="button" dataOnly="0" labelOnly="1" outline="0" axis="axisRow" fieldPosition="2"/>
    </format>
    <format dxfId="923">
      <pivotArea field="12" type="button" dataOnly="0" labelOnly="1" outline="0" axis="axisRow" fieldPosition="1"/>
    </format>
    <format dxfId="922">
      <pivotArea field="6" type="button" dataOnly="0" labelOnly="1" outline="0" axis="axisRow" fieldPosition="0"/>
    </format>
    <format dxfId="921">
      <pivotArea field="6" type="button" dataOnly="0" labelOnly="1" outline="0" axis="axisRow" fieldPosition="0"/>
    </format>
    <format dxfId="920">
      <pivotArea field="11" type="button" dataOnly="0" labelOnly="1" outline="0" axis="axisRow" fieldPosition="3"/>
    </format>
    <format dxfId="919">
      <pivotArea grandRow="1" outline="0" collapsedLevelsAreSubtotals="1" fieldPosition="0"/>
    </format>
    <format dxfId="91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917">
      <pivotArea type="all" dataOnly="0" outline="0" fieldPosition="0"/>
    </format>
    <format dxfId="916">
      <pivotArea dataOnly="0" labelOnly="1" grandRow="1" outline="0" fieldPosition="0"/>
    </format>
    <format dxfId="915">
      <pivotArea type="all" dataOnly="0" outline="0" fieldPosition="0"/>
    </format>
    <format dxfId="914">
      <pivotArea dataOnly="0" labelOnly="1" grandRow="1" outline="0" fieldPosition="0"/>
    </format>
    <format dxfId="913">
      <pivotArea grandRow="1" outline="0" collapsedLevelsAreSubtotals="1" fieldPosition="0"/>
    </format>
    <format dxfId="912">
      <pivotArea dataOnly="0" labelOnly="1" grandRow="1" outline="0" offset="IV256" fieldPosition="0"/>
    </format>
    <format dxfId="911">
      <pivotArea type="all" dataOnly="0" outline="0" fieldPosition="0"/>
    </format>
    <format dxfId="910">
      <pivotArea outline="0" collapsedLevelsAreSubtotals="1" fieldPosition="0"/>
    </format>
    <format dxfId="909">
      <pivotArea dataOnly="0" labelOnly="1" outline="0" fieldPosition="0">
        <references count="1">
          <reference field="6" count="0"/>
        </references>
      </pivotArea>
    </format>
    <format dxfId="908">
      <pivotArea dataOnly="0" labelOnly="1" grandRow="1" outline="0" fieldPosition="0"/>
    </format>
    <format dxfId="90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06">
      <pivotArea type="all" dataOnly="0" outline="0" fieldPosition="0"/>
    </format>
    <format dxfId="905">
      <pivotArea outline="0" collapsedLevelsAreSubtotals="1" fieldPosition="0"/>
    </format>
    <format dxfId="904">
      <pivotArea dataOnly="0" labelOnly="1" outline="0" fieldPosition="0">
        <references count="1">
          <reference field="6" count="0"/>
        </references>
      </pivotArea>
    </format>
    <format dxfId="903">
      <pivotArea dataOnly="0" labelOnly="1" grandRow="1" outline="0" fieldPosition="0"/>
    </format>
    <format dxfId="902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0.xml><?xml version="1.0" encoding="utf-8"?>
<pivotTableDefinition xmlns="http://schemas.openxmlformats.org/spreadsheetml/2006/main" name="Tabela dinâmica1" cacheId="2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9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5">
        <item x="0"/>
        <item x="1"/>
        <item x="18"/>
        <item x="3"/>
        <item x="8"/>
        <item x="12"/>
        <item x="19"/>
        <item x="11"/>
        <item x="2"/>
        <item x="4"/>
        <item x="5"/>
        <item x="6"/>
        <item x="7"/>
        <item x="9"/>
        <item x="10"/>
        <item x="13"/>
        <item x="14"/>
        <item x="15"/>
        <item x="16"/>
        <item x="17"/>
        <item x="20"/>
        <item x="21"/>
        <item x="22"/>
        <item x="23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13">
        <item x="9"/>
        <item x="4"/>
        <item x="10"/>
        <item x="8"/>
        <item x="1"/>
        <item x="5"/>
        <item x="2"/>
        <item x="11"/>
        <item x="3"/>
        <item x="7"/>
        <item x="0"/>
        <item x="6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x="0"/>
        <item x="1"/>
        <item x="3"/>
        <item x="2"/>
        <item x="4"/>
        <item x="5"/>
        <item x="6"/>
        <item x="7"/>
        <item x="8"/>
        <item x="9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">
        <item x="2"/>
        <item x="11"/>
        <item x="7"/>
        <item x="4"/>
        <item x="3"/>
        <item x="8"/>
        <item x="1"/>
        <item x="10"/>
        <item x="5"/>
        <item x="9"/>
        <item x="0"/>
        <item x="6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m="1" x="1"/>
        <item m="1" x="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5">
    <i>
      <x v="13"/>
      <x v="8"/>
      <x/>
      <x v="1"/>
      <x v="8"/>
      <x v="4"/>
    </i>
    <i>
      <x v="15"/>
      <x v="8"/>
      <x/>
      <x v="1"/>
      <x v="8"/>
      <x v="4"/>
    </i>
    <i>
      <x v="25"/>
      <x v="4"/>
      <x/>
      <x v="1"/>
      <x v="12"/>
      <x v="12"/>
    </i>
    <i>
      <x v="26"/>
      <x v="10"/>
      <x/>
      <x v="1"/>
      <x v="4"/>
      <x v="6"/>
    </i>
    <i t="grand">
      <x/>
    </i>
  </rowItems>
  <colItems count="1">
    <i/>
  </colItems>
  <pageFields count="1">
    <pageField fld="3" item="24" hier="-1"/>
  </pageFields>
  <dataFields count="1">
    <dataField name=" VALOR " fld="14" baseField="14" baseItem="1" numFmtId="44"/>
  </dataFields>
  <formats count="41">
    <format dxfId="204">
      <pivotArea type="all" dataOnly="0" outline="0" fieldPosition="0"/>
    </format>
    <format dxfId="203">
      <pivotArea outline="0" collapsedLevelsAreSubtotals="1" fieldPosition="0"/>
    </format>
    <format dxfId="202">
      <pivotArea dataOnly="0" labelOnly="1" grandRow="1" outline="0" fieldPosition="0"/>
    </format>
    <format dxfId="201">
      <pivotArea type="all" dataOnly="0" outline="0" fieldPosition="0"/>
    </format>
    <format dxfId="200">
      <pivotArea outline="0" collapsedLevelsAreSubtotals="1" fieldPosition="0"/>
    </format>
    <format dxfId="199">
      <pivotArea dataOnly="0" labelOnly="1" grandRow="1" outline="0" fieldPosition="0"/>
    </format>
    <format dxfId="198">
      <pivotArea outline="0" collapsedLevelsAreSubtotals="1" fieldPosition="0"/>
    </format>
    <format dxfId="197">
      <pivotArea dataOnly="0" labelOnly="1" grandRow="1" outline="0" fieldPosition="0"/>
    </format>
    <format dxfId="196">
      <pivotArea dataOnly="0" labelOnly="1" grandRow="1" outline="0" fieldPosition="0"/>
    </format>
    <format dxfId="195">
      <pivotArea grandRow="1" outline="0" collapsedLevelsAreSubtotals="1" fieldPosition="0"/>
    </format>
    <format dxfId="194">
      <pivotArea dataOnly="0" labelOnly="1" grandRow="1" outline="0" fieldPosition="0"/>
    </format>
    <format dxfId="193">
      <pivotArea type="all" dataOnly="0" outline="0" fieldPosition="0"/>
    </format>
    <format dxfId="192">
      <pivotArea outline="0" collapsedLevelsAreSubtotals="1" fieldPosition="0"/>
    </format>
    <format dxfId="191">
      <pivotArea dataOnly="0" labelOnly="1" grandRow="1" outline="0" fieldPosition="0"/>
    </format>
    <format dxfId="190">
      <pivotArea field="12" type="button" dataOnly="0" labelOnly="1" outline="0" axis="axisRow" fieldPosition="1"/>
    </format>
    <format dxfId="189">
      <pivotArea field="17" type="button" dataOnly="0" labelOnly="1" outline="0" axis="axisRow" fieldPosition="2"/>
    </format>
    <format dxfId="188">
      <pivotArea field="11" type="button" dataOnly="0" labelOnly="1" outline="0" axis="axisRow" fieldPosition="3"/>
    </format>
    <format dxfId="187">
      <pivotArea field="11" type="button" dataOnly="0" labelOnly="1" outline="0" axis="axisRow" fieldPosition="3"/>
    </format>
    <format dxfId="186">
      <pivotArea field="17" type="button" dataOnly="0" labelOnly="1" outline="0" axis="axisRow" fieldPosition="2"/>
    </format>
    <format dxfId="185">
      <pivotArea field="12" type="button" dataOnly="0" labelOnly="1" outline="0" axis="axisRow" fieldPosition="1"/>
    </format>
    <format dxfId="184">
      <pivotArea field="6" type="button" dataOnly="0" labelOnly="1" outline="0" axis="axisRow" fieldPosition="0"/>
    </format>
    <format dxfId="183">
      <pivotArea field="6" type="button" dataOnly="0" labelOnly="1" outline="0" axis="axisRow" fieldPosition="0"/>
    </format>
    <format dxfId="182">
      <pivotArea field="11" type="button" dataOnly="0" labelOnly="1" outline="0" axis="axisRow" fieldPosition="3"/>
    </format>
    <format dxfId="181">
      <pivotArea grandRow="1" outline="0" collapsedLevelsAreSubtotals="1" fieldPosition="0"/>
    </format>
    <format dxfId="18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79">
      <pivotArea type="all" dataOnly="0" outline="0" fieldPosition="0"/>
    </format>
    <format dxfId="178">
      <pivotArea dataOnly="0" labelOnly="1" grandRow="1" outline="0" fieldPosition="0"/>
    </format>
    <format dxfId="177">
      <pivotArea type="all" dataOnly="0" outline="0" fieldPosition="0"/>
    </format>
    <format dxfId="176">
      <pivotArea dataOnly="0" labelOnly="1" grandRow="1" outline="0" fieldPosition="0"/>
    </format>
    <format dxfId="175">
      <pivotArea grandRow="1" outline="0" collapsedLevelsAreSubtotals="1" fieldPosition="0"/>
    </format>
    <format dxfId="174">
      <pivotArea dataOnly="0" labelOnly="1" grandRow="1" outline="0" offset="IV256" fieldPosition="0"/>
    </format>
    <format dxfId="173">
      <pivotArea type="all" dataOnly="0" outline="0" fieldPosition="0"/>
    </format>
    <format dxfId="172">
      <pivotArea outline="0" collapsedLevelsAreSubtotals="1" fieldPosition="0"/>
    </format>
    <format dxfId="171">
      <pivotArea dataOnly="0" labelOnly="1" outline="0" fieldPosition="0">
        <references count="1">
          <reference field="6" count="0"/>
        </references>
      </pivotArea>
    </format>
    <format dxfId="170">
      <pivotArea dataOnly="0" labelOnly="1" grandRow="1" outline="0" fieldPosition="0"/>
    </format>
    <format dxfId="16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8">
      <pivotArea type="all" dataOnly="0" outline="0" fieldPosition="0"/>
    </format>
    <format dxfId="167">
      <pivotArea outline="0" collapsedLevelsAreSubtotals="1" fieldPosition="0"/>
    </format>
    <format dxfId="166">
      <pivotArea dataOnly="0" labelOnly="1" outline="0" fieldPosition="0">
        <references count="1">
          <reference field="6" count="0"/>
        </references>
      </pivotArea>
    </format>
    <format dxfId="165">
      <pivotArea dataOnly="0" labelOnly="1" grandRow="1" outline="0" fieldPosition="0"/>
    </format>
    <format dxfId="164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1.xml><?xml version="1.0" encoding="utf-8"?>
<pivotTableDefinition xmlns="http://schemas.openxmlformats.org/spreadsheetml/2006/main" name="Tabela dinâmica1" cacheId="2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1">
        <item x="0"/>
        <item m="1" x="26"/>
        <item x="1"/>
        <item x="21"/>
        <item m="1" x="30"/>
        <item m="1" x="36"/>
        <item x="22"/>
        <item x="23"/>
        <item x="24"/>
        <item m="1" x="29"/>
        <item x="18"/>
        <item x="3"/>
        <item x="8"/>
        <item m="1" x="38"/>
        <item m="1" x="33"/>
        <item m="1" x="34"/>
        <item m="1" x="40"/>
        <item x="12"/>
        <item m="1" x="28"/>
        <item x="19"/>
        <item m="1" x="37"/>
        <item m="1" x="27"/>
        <item x="11"/>
        <item m="1" x="31"/>
        <item m="1" x="35"/>
        <item m="1" x="39"/>
        <item m="1" x="32"/>
        <item x="2"/>
        <item x="4"/>
        <item x="5"/>
        <item x="6"/>
        <item x="7"/>
        <item x="9"/>
        <item x="10"/>
        <item x="13"/>
        <item x="14"/>
        <item x="15"/>
        <item x="16"/>
        <item x="17"/>
        <item x="25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2">
        <item m="1" x="37"/>
        <item m="1" x="39"/>
        <item m="1" x="28"/>
        <item m="1" x="29"/>
        <item m="1" x="40"/>
        <item m="1" x="32"/>
        <item m="1" x="33"/>
        <item m="1" x="36"/>
        <item m="1" x="30"/>
        <item m="1" x="31"/>
        <item m="1" x="34"/>
        <item m="1" x="38"/>
        <item m="1" x="35"/>
        <item m="1" x="4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7"/>
        <item x="23"/>
        <item x="24"/>
        <item x="25"/>
        <item x="2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30">
        <item x="9"/>
        <item m="1" x="15"/>
        <item x="4"/>
        <item m="1" x="24"/>
        <item x="10"/>
        <item m="1" x="27"/>
        <item x="8"/>
        <item x="12"/>
        <item m="1" x="18"/>
        <item m="1" x="17"/>
        <item x="1"/>
        <item x="5"/>
        <item x="2"/>
        <item x="11"/>
        <item x="3"/>
        <item m="1" x="16"/>
        <item m="1" x="21"/>
        <item m="1" x="29"/>
        <item x="7"/>
        <item m="1" x="26"/>
        <item m="1" x="25"/>
        <item m="1" x="28"/>
        <item m="1" x="14"/>
        <item m="1" x="22"/>
        <item m="1" x="20"/>
        <item x="0"/>
        <item m="1" x="23"/>
        <item m="1" x="19"/>
        <item x="6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4">
        <item m="1" x="3"/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">
        <item m="1" x="13"/>
        <item m="1" x="16"/>
        <item m="1" x="18"/>
        <item m="1" x="12"/>
        <item m="1" x="19"/>
        <item m="1" x="17"/>
        <item m="1" x="14"/>
        <item x="0"/>
        <item x="1"/>
        <item m="1" x="15"/>
        <item x="3"/>
        <item x="11"/>
        <item x="2"/>
        <item x="4"/>
        <item x="5"/>
        <item x="6"/>
        <item x="7"/>
        <item x="8"/>
        <item x="9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0">
        <item x="2"/>
        <item x="11"/>
        <item x="7"/>
        <item x="4"/>
        <item x="3"/>
        <item m="1" x="19"/>
        <item x="8"/>
        <item x="1"/>
        <item m="1" x="17"/>
        <item x="10"/>
        <item m="1" x="26"/>
        <item m="1" x="27"/>
        <item x="12"/>
        <item m="1" x="24"/>
        <item m="1" x="14"/>
        <item m="1" x="16"/>
        <item m="1" x="20"/>
        <item x="5"/>
        <item m="1" x="25"/>
        <item m="1" x="18"/>
        <item m="1" x="23"/>
        <item x="9"/>
        <item m="1" x="28"/>
        <item m="1" x="29"/>
        <item x="0"/>
        <item m="1" x="21"/>
        <item m="1" x="22"/>
        <item m="1" x="15"/>
        <item x="6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m="1" x="11"/>
        <item x="1"/>
        <item m="1" x="7"/>
        <item m="1" x="2"/>
        <item m="1" x="14"/>
        <item x="0"/>
        <item m="1" x="12"/>
        <item m="1" x="8"/>
        <item m="1" x="13"/>
        <item m="1" x="6"/>
        <item m="1" x="9"/>
        <item m="1" x="3"/>
        <item m="1" x="10"/>
        <item m="1" x="4"/>
        <item m="1"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2">
    <i>
      <x v="14"/>
      <x v="7"/>
      <x v="5"/>
      <x v="1"/>
      <x v="12"/>
      <x/>
    </i>
    <i t="grand">
      <x/>
    </i>
  </rowItems>
  <colItems count="1">
    <i/>
  </colItems>
  <pageFields count="1">
    <pageField fld="3" item="37" hier="-1"/>
  </pageFields>
  <dataFields count="1">
    <dataField name=" VALOR " fld="14" baseField="14" baseItem="1" numFmtId="44"/>
  </dataFields>
  <formats count="41">
    <format dxfId="163">
      <pivotArea type="all" dataOnly="0" outline="0" fieldPosition="0"/>
    </format>
    <format dxfId="162">
      <pivotArea outline="0" collapsedLevelsAreSubtotals="1" fieldPosition="0"/>
    </format>
    <format dxfId="161">
      <pivotArea dataOnly="0" labelOnly="1" grandRow="1" outline="0" fieldPosition="0"/>
    </format>
    <format dxfId="160">
      <pivotArea type="all" dataOnly="0" outline="0" fieldPosition="0"/>
    </format>
    <format dxfId="159">
      <pivotArea outline="0" collapsedLevelsAreSubtotals="1" fieldPosition="0"/>
    </format>
    <format dxfId="158">
      <pivotArea dataOnly="0" labelOnly="1" grandRow="1" outline="0" fieldPosition="0"/>
    </format>
    <format dxfId="157">
      <pivotArea outline="0" collapsedLevelsAreSubtotals="1" fieldPosition="0"/>
    </format>
    <format dxfId="156">
      <pivotArea dataOnly="0" labelOnly="1" grandRow="1" outline="0" fieldPosition="0"/>
    </format>
    <format dxfId="155">
      <pivotArea dataOnly="0" labelOnly="1" grandRow="1" outline="0" fieldPosition="0"/>
    </format>
    <format dxfId="154">
      <pivotArea grandRow="1" outline="0" collapsedLevelsAreSubtotals="1" fieldPosition="0"/>
    </format>
    <format dxfId="153">
      <pivotArea dataOnly="0" labelOnly="1" grandRow="1" outline="0" fieldPosition="0"/>
    </format>
    <format dxfId="152">
      <pivotArea type="all" dataOnly="0" outline="0" fieldPosition="0"/>
    </format>
    <format dxfId="151">
      <pivotArea outline="0" collapsedLevelsAreSubtotals="1" fieldPosition="0"/>
    </format>
    <format dxfId="150">
      <pivotArea dataOnly="0" labelOnly="1" grandRow="1" outline="0" fieldPosition="0"/>
    </format>
    <format dxfId="149">
      <pivotArea field="12" type="button" dataOnly="0" labelOnly="1" outline="0" axis="axisRow" fieldPosition="1"/>
    </format>
    <format dxfId="148">
      <pivotArea field="17" type="button" dataOnly="0" labelOnly="1" outline="0" axis="axisRow" fieldPosition="2"/>
    </format>
    <format dxfId="147">
      <pivotArea field="11" type="button" dataOnly="0" labelOnly="1" outline="0" axis="axisRow" fieldPosition="3"/>
    </format>
    <format dxfId="146">
      <pivotArea field="11" type="button" dataOnly="0" labelOnly="1" outline="0" axis="axisRow" fieldPosition="3"/>
    </format>
    <format dxfId="145">
      <pivotArea field="17" type="button" dataOnly="0" labelOnly="1" outline="0" axis="axisRow" fieldPosition="2"/>
    </format>
    <format dxfId="144">
      <pivotArea field="12" type="button" dataOnly="0" labelOnly="1" outline="0" axis="axisRow" fieldPosition="1"/>
    </format>
    <format dxfId="143">
      <pivotArea field="6" type="button" dataOnly="0" labelOnly="1" outline="0" axis="axisRow" fieldPosition="0"/>
    </format>
    <format dxfId="142">
      <pivotArea field="6" type="button" dataOnly="0" labelOnly="1" outline="0" axis="axisRow" fieldPosition="0"/>
    </format>
    <format dxfId="141">
      <pivotArea field="11" type="button" dataOnly="0" labelOnly="1" outline="0" axis="axisRow" fieldPosition="3"/>
    </format>
    <format dxfId="140">
      <pivotArea grandRow="1" outline="0" collapsedLevelsAreSubtotals="1" fieldPosition="0"/>
    </format>
    <format dxfId="13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38">
      <pivotArea type="all" dataOnly="0" outline="0" fieldPosition="0"/>
    </format>
    <format dxfId="137">
      <pivotArea dataOnly="0" labelOnly="1" grandRow="1" outline="0" fieldPosition="0"/>
    </format>
    <format dxfId="136">
      <pivotArea type="all" dataOnly="0" outline="0" fieldPosition="0"/>
    </format>
    <format dxfId="135">
      <pivotArea dataOnly="0" labelOnly="1" grandRow="1" outline="0" fieldPosition="0"/>
    </format>
    <format dxfId="134">
      <pivotArea grandRow="1" outline="0" collapsedLevelsAreSubtotals="1" fieldPosition="0"/>
    </format>
    <format dxfId="133">
      <pivotArea dataOnly="0" labelOnly="1" grandRow="1" outline="0" offset="IV256" fieldPosition="0"/>
    </format>
    <format dxfId="132">
      <pivotArea type="all" dataOnly="0" outline="0" fieldPosition="0"/>
    </format>
    <format dxfId="131">
      <pivotArea outline="0" collapsedLevelsAreSubtotals="1" fieldPosition="0"/>
    </format>
    <format dxfId="130">
      <pivotArea dataOnly="0" labelOnly="1" outline="0" fieldPosition="0">
        <references count="1">
          <reference field="6" count="0"/>
        </references>
      </pivotArea>
    </format>
    <format dxfId="129">
      <pivotArea dataOnly="0" labelOnly="1" grandRow="1" outline="0" fieldPosition="0"/>
    </format>
    <format dxfId="12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7">
      <pivotArea type="all" dataOnly="0" outline="0" fieldPosition="0"/>
    </format>
    <format dxfId="126">
      <pivotArea outline="0" collapsedLevelsAreSubtotals="1" fieldPosition="0"/>
    </format>
    <format dxfId="125">
      <pivotArea dataOnly="0" labelOnly="1" outline="0" fieldPosition="0">
        <references count="1">
          <reference field="6" count="0"/>
        </references>
      </pivotArea>
    </format>
    <format dxfId="124">
      <pivotArea dataOnly="0" labelOnly="1" grandRow="1" outline="0" fieldPosition="0"/>
    </format>
    <format dxfId="123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2.xml><?xml version="1.0" encoding="utf-8"?>
<pivotTableDefinition xmlns="http://schemas.openxmlformats.org/spreadsheetml/2006/main" name="Tabela dinâmica1" cacheId="2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1">
        <item x="0"/>
        <item m="1" x="26"/>
        <item x="1"/>
        <item x="21"/>
        <item m="1" x="30"/>
        <item m="1" x="36"/>
        <item x="22"/>
        <item x="23"/>
        <item x="24"/>
        <item m="1" x="29"/>
        <item x="18"/>
        <item x="3"/>
        <item x="8"/>
        <item m="1" x="38"/>
        <item m="1" x="33"/>
        <item m="1" x="34"/>
        <item m="1" x="40"/>
        <item x="12"/>
        <item m="1" x="28"/>
        <item x="19"/>
        <item m="1" x="37"/>
        <item m="1" x="27"/>
        <item x="11"/>
        <item m="1" x="31"/>
        <item m="1" x="35"/>
        <item m="1" x="39"/>
        <item m="1" x="32"/>
        <item x="2"/>
        <item x="4"/>
        <item x="5"/>
        <item x="6"/>
        <item x="7"/>
        <item x="9"/>
        <item x="10"/>
        <item x="13"/>
        <item x="14"/>
        <item x="15"/>
        <item x="16"/>
        <item x="17"/>
        <item x="25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2">
        <item m="1" x="37"/>
        <item m="1" x="39"/>
        <item m="1" x="28"/>
        <item m="1" x="29"/>
        <item m="1" x="40"/>
        <item m="1" x="32"/>
        <item m="1" x="33"/>
        <item m="1" x="36"/>
        <item m="1" x="30"/>
        <item m="1" x="31"/>
        <item m="1" x="34"/>
        <item m="1" x="38"/>
        <item m="1" x="35"/>
        <item m="1" x="4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7"/>
        <item x="23"/>
        <item x="24"/>
        <item x="25"/>
        <item x="2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30">
        <item x="9"/>
        <item m="1" x="15"/>
        <item x="4"/>
        <item m="1" x="24"/>
        <item x="10"/>
        <item m="1" x="27"/>
        <item x="8"/>
        <item x="12"/>
        <item m="1" x="18"/>
        <item m="1" x="17"/>
        <item x="1"/>
        <item x="5"/>
        <item x="2"/>
        <item x="11"/>
        <item x="3"/>
        <item m="1" x="16"/>
        <item m="1" x="21"/>
        <item m="1" x="29"/>
        <item x="7"/>
        <item m="1" x="26"/>
        <item m="1" x="25"/>
        <item m="1" x="28"/>
        <item m="1" x="14"/>
        <item m="1" x="22"/>
        <item m="1" x="20"/>
        <item x="0"/>
        <item m="1" x="23"/>
        <item m="1" x="19"/>
        <item x="6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4">
        <item m="1" x="3"/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">
        <item m="1" x="13"/>
        <item m="1" x="16"/>
        <item m="1" x="18"/>
        <item m="1" x="12"/>
        <item m="1" x="19"/>
        <item m="1" x="17"/>
        <item m="1" x="14"/>
        <item x="0"/>
        <item x="1"/>
        <item m="1" x="15"/>
        <item x="3"/>
        <item x="11"/>
        <item x="2"/>
        <item x="4"/>
        <item x="5"/>
        <item x="6"/>
        <item x="7"/>
        <item x="8"/>
        <item x="9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0">
        <item x="2"/>
        <item x="11"/>
        <item x="7"/>
        <item x="4"/>
        <item x="3"/>
        <item m="1" x="19"/>
        <item x="8"/>
        <item x="1"/>
        <item m="1" x="17"/>
        <item x="10"/>
        <item m="1" x="26"/>
        <item m="1" x="27"/>
        <item x="12"/>
        <item m="1" x="24"/>
        <item m="1" x="14"/>
        <item m="1" x="16"/>
        <item m="1" x="20"/>
        <item x="5"/>
        <item m="1" x="25"/>
        <item m="1" x="18"/>
        <item m="1" x="23"/>
        <item x="9"/>
        <item m="1" x="28"/>
        <item m="1" x="29"/>
        <item x="0"/>
        <item m="1" x="21"/>
        <item m="1" x="22"/>
        <item m="1" x="15"/>
        <item x="6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m="1" x="11"/>
        <item x="1"/>
        <item m="1" x="7"/>
        <item m="1" x="2"/>
        <item m="1" x="14"/>
        <item x="0"/>
        <item m="1" x="12"/>
        <item m="1" x="8"/>
        <item m="1" x="13"/>
        <item m="1" x="6"/>
        <item m="1" x="9"/>
        <item m="1" x="3"/>
        <item m="1" x="10"/>
        <item m="1" x="4"/>
        <item m="1"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2">
    <i>
      <x v="34"/>
      <x v="7"/>
      <x v="5"/>
      <x v="1"/>
      <x v="11"/>
      <x v="17"/>
    </i>
    <i t="grand">
      <x/>
    </i>
  </rowItems>
  <colItems count="1">
    <i/>
  </colItems>
  <pageFields count="1">
    <pageField fld="3" item="38" hier="-1"/>
  </pageFields>
  <dataFields count="1">
    <dataField name=" VALOR " fld="14" baseField="14" baseItem="1" numFmtId="44"/>
  </dataFields>
  <formats count="41">
    <format dxfId="122">
      <pivotArea type="all" dataOnly="0" outline="0" fieldPosition="0"/>
    </format>
    <format dxfId="121">
      <pivotArea outline="0" collapsedLevelsAreSubtotals="1" fieldPosition="0"/>
    </format>
    <format dxfId="120">
      <pivotArea dataOnly="0" labelOnly="1" grandRow="1" outline="0" fieldPosition="0"/>
    </format>
    <format dxfId="119">
      <pivotArea type="all" dataOnly="0" outline="0" fieldPosition="0"/>
    </format>
    <format dxfId="118">
      <pivotArea outline="0" collapsedLevelsAreSubtotals="1" fieldPosition="0"/>
    </format>
    <format dxfId="117">
      <pivotArea dataOnly="0" labelOnly="1" grandRow="1" outline="0" fieldPosition="0"/>
    </format>
    <format dxfId="116">
      <pivotArea outline="0" collapsedLevelsAreSubtotals="1" fieldPosition="0"/>
    </format>
    <format dxfId="115">
      <pivotArea dataOnly="0" labelOnly="1" grandRow="1" outline="0" fieldPosition="0"/>
    </format>
    <format dxfId="114">
      <pivotArea dataOnly="0" labelOnly="1" grandRow="1" outline="0" fieldPosition="0"/>
    </format>
    <format dxfId="113">
      <pivotArea grandRow="1" outline="0" collapsedLevelsAreSubtotals="1" fieldPosition="0"/>
    </format>
    <format dxfId="112">
      <pivotArea dataOnly="0" labelOnly="1" grandRow="1" outline="0" fieldPosition="0"/>
    </format>
    <format dxfId="111">
      <pivotArea type="all" dataOnly="0" outline="0" fieldPosition="0"/>
    </format>
    <format dxfId="110">
      <pivotArea outline="0" collapsedLevelsAreSubtotals="1" fieldPosition="0"/>
    </format>
    <format dxfId="109">
      <pivotArea dataOnly="0" labelOnly="1" grandRow="1" outline="0" fieldPosition="0"/>
    </format>
    <format dxfId="108">
      <pivotArea field="12" type="button" dataOnly="0" labelOnly="1" outline="0" axis="axisRow" fieldPosition="1"/>
    </format>
    <format dxfId="107">
      <pivotArea field="17" type="button" dataOnly="0" labelOnly="1" outline="0" axis="axisRow" fieldPosition="2"/>
    </format>
    <format dxfId="106">
      <pivotArea field="11" type="button" dataOnly="0" labelOnly="1" outline="0" axis="axisRow" fieldPosition="3"/>
    </format>
    <format dxfId="105">
      <pivotArea field="11" type="button" dataOnly="0" labelOnly="1" outline="0" axis="axisRow" fieldPosition="3"/>
    </format>
    <format dxfId="104">
      <pivotArea field="17" type="button" dataOnly="0" labelOnly="1" outline="0" axis="axisRow" fieldPosition="2"/>
    </format>
    <format dxfId="103">
      <pivotArea field="12" type="button" dataOnly="0" labelOnly="1" outline="0" axis="axisRow" fieldPosition="1"/>
    </format>
    <format dxfId="102">
      <pivotArea field="6" type="button" dataOnly="0" labelOnly="1" outline="0" axis="axisRow" fieldPosition="0"/>
    </format>
    <format dxfId="101">
      <pivotArea field="6" type="button" dataOnly="0" labelOnly="1" outline="0" axis="axisRow" fieldPosition="0"/>
    </format>
    <format dxfId="100">
      <pivotArea field="11" type="button" dataOnly="0" labelOnly="1" outline="0" axis="axisRow" fieldPosition="3"/>
    </format>
    <format dxfId="99">
      <pivotArea grandRow="1" outline="0" collapsedLevelsAreSubtotals="1" fieldPosition="0"/>
    </format>
    <format dxfId="9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97">
      <pivotArea type="all" dataOnly="0" outline="0" fieldPosition="0"/>
    </format>
    <format dxfId="96">
      <pivotArea dataOnly="0" labelOnly="1" grandRow="1" outline="0" fieldPosition="0"/>
    </format>
    <format dxfId="95">
      <pivotArea type="all" dataOnly="0" outline="0" fieldPosition="0"/>
    </format>
    <format dxfId="94">
      <pivotArea dataOnly="0" labelOnly="1" grandRow="1" outline="0" fieldPosition="0"/>
    </format>
    <format dxfId="93">
      <pivotArea grandRow="1" outline="0" collapsedLevelsAreSubtotals="1" fieldPosition="0"/>
    </format>
    <format dxfId="92">
      <pivotArea dataOnly="0" labelOnly="1" grandRow="1" outline="0" offset="IV256" fieldPosition="0"/>
    </format>
    <format dxfId="91">
      <pivotArea type="all" dataOnly="0" outline="0" fieldPosition="0"/>
    </format>
    <format dxfId="90">
      <pivotArea outline="0" collapsedLevelsAreSubtotals="1" fieldPosition="0"/>
    </format>
    <format dxfId="89">
      <pivotArea dataOnly="0" labelOnly="1" outline="0" fieldPosition="0">
        <references count="1">
          <reference field="6" count="0"/>
        </references>
      </pivotArea>
    </format>
    <format dxfId="88">
      <pivotArea dataOnly="0" labelOnly="1" grandRow="1" outline="0" fieldPosition="0"/>
    </format>
    <format dxfId="8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6">
      <pivotArea type="all" dataOnly="0" outline="0" fieldPosition="0"/>
    </format>
    <format dxfId="85">
      <pivotArea outline="0" collapsedLevelsAreSubtotals="1" fieldPosition="0"/>
    </format>
    <format dxfId="84">
      <pivotArea dataOnly="0" labelOnly="1" outline="0" fieldPosition="0">
        <references count="1">
          <reference field="6" count="0"/>
        </references>
      </pivotArea>
    </format>
    <format dxfId="83">
      <pivotArea dataOnly="0" labelOnly="1" grandRow="1" outline="0" fieldPosition="0"/>
    </format>
    <format dxfId="82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3.xml><?xml version="1.0" encoding="utf-8"?>
<pivotTableDefinition xmlns="http://schemas.openxmlformats.org/spreadsheetml/2006/main" name="Tabela dinâmica1" cacheId="2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1">
        <item x="0"/>
        <item m="1" x="26"/>
        <item x="1"/>
        <item x="21"/>
        <item m="1" x="30"/>
        <item m="1" x="36"/>
        <item x="22"/>
        <item x="23"/>
        <item x="24"/>
        <item m="1" x="29"/>
        <item x="18"/>
        <item x="3"/>
        <item x="8"/>
        <item m="1" x="38"/>
        <item m="1" x="33"/>
        <item m="1" x="34"/>
        <item m="1" x="40"/>
        <item x="12"/>
        <item m="1" x="28"/>
        <item x="19"/>
        <item m="1" x="37"/>
        <item m="1" x="27"/>
        <item x="11"/>
        <item m="1" x="31"/>
        <item m="1" x="35"/>
        <item m="1" x="39"/>
        <item m="1" x="32"/>
        <item x="2"/>
        <item x="4"/>
        <item x="5"/>
        <item x="6"/>
        <item x="7"/>
        <item x="9"/>
        <item x="10"/>
        <item x="13"/>
        <item x="14"/>
        <item x="15"/>
        <item x="16"/>
        <item x="17"/>
        <item x="25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2">
        <item m="1" x="37"/>
        <item m="1" x="39"/>
        <item m="1" x="28"/>
        <item m="1" x="29"/>
        <item m="1" x="40"/>
        <item m="1" x="32"/>
        <item m="1" x="33"/>
        <item m="1" x="36"/>
        <item m="1" x="30"/>
        <item m="1" x="31"/>
        <item m="1" x="34"/>
        <item m="1" x="38"/>
        <item m="1" x="35"/>
        <item m="1" x="4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7"/>
        <item x="23"/>
        <item x="24"/>
        <item x="25"/>
        <item x="2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30">
        <item x="9"/>
        <item m="1" x="15"/>
        <item x="4"/>
        <item m="1" x="24"/>
        <item x="10"/>
        <item m="1" x="27"/>
        <item x="8"/>
        <item x="12"/>
        <item m="1" x="18"/>
        <item m="1" x="17"/>
        <item x="1"/>
        <item x="5"/>
        <item x="2"/>
        <item x="11"/>
        <item x="3"/>
        <item m="1" x="16"/>
        <item m="1" x="21"/>
        <item m="1" x="29"/>
        <item x="7"/>
        <item m="1" x="26"/>
        <item m="1" x="25"/>
        <item m="1" x="28"/>
        <item m="1" x="14"/>
        <item m="1" x="22"/>
        <item m="1" x="20"/>
        <item x="0"/>
        <item m="1" x="23"/>
        <item m="1" x="19"/>
        <item x="6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4">
        <item m="1" x="3"/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">
        <item m="1" x="13"/>
        <item m="1" x="16"/>
        <item m="1" x="18"/>
        <item m="1" x="12"/>
        <item m="1" x="19"/>
        <item m="1" x="17"/>
        <item m="1" x="14"/>
        <item x="0"/>
        <item x="1"/>
        <item m="1" x="15"/>
        <item x="3"/>
        <item x="11"/>
        <item x="2"/>
        <item x="4"/>
        <item x="5"/>
        <item x="6"/>
        <item x="7"/>
        <item x="8"/>
        <item x="9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0">
        <item x="2"/>
        <item x="11"/>
        <item x="7"/>
        <item x="4"/>
        <item x="3"/>
        <item m="1" x="19"/>
        <item x="8"/>
        <item x="1"/>
        <item m="1" x="17"/>
        <item x="10"/>
        <item m="1" x="26"/>
        <item m="1" x="27"/>
        <item x="12"/>
        <item m="1" x="24"/>
        <item m="1" x="14"/>
        <item m="1" x="16"/>
        <item m="1" x="20"/>
        <item x="5"/>
        <item m="1" x="25"/>
        <item m="1" x="18"/>
        <item m="1" x="23"/>
        <item x="9"/>
        <item m="1" x="28"/>
        <item m="1" x="29"/>
        <item x="0"/>
        <item m="1" x="21"/>
        <item m="1" x="22"/>
        <item m="1" x="15"/>
        <item x="6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m="1" x="11"/>
        <item x="1"/>
        <item m="1" x="7"/>
        <item m="1" x="2"/>
        <item m="1" x="14"/>
        <item x="0"/>
        <item m="1" x="12"/>
        <item m="1" x="8"/>
        <item m="1" x="13"/>
        <item m="1" x="6"/>
        <item m="1" x="9"/>
        <item m="1" x="3"/>
        <item m="1" x="10"/>
        <item m="1" x="4"/>
        <item m="1"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2">
    <i>
      <x v="17"/>
      <x v="12"/>
      <x v="5"/>
      <x v="1"/>
      <x v="2"/>
      <x v="3"/>
    </i>
    <i t="grand">
      <x/>
    </i>
  </rowItems>
  <colItems count="1">
    <i/>
  </colItems>
  <pageFields count="1">
    <pageField fld="3" item="10" hier="-1"/>
  </pageFields>
  <dataFields count="1">
    <dataField name=" VALOR " fld="14" baseField="14" baseItem="1" numFmtId="44"/>
  </dataFields>
  <formats count="41">
    <format dxfId="81">
      <pivotArea type="all" dataOnly="0" outline="0" fieldPosition="0"/>
    </format>
    <format dxfId="80">
      <pivotArea outline="0" collapsedLevelsAreSubtotals="1" fieldPosition="0"/>
    </format>
    <format dxfId="79">
      <pivotArea dataOnly="0" labelOnly="1" grandRow="1" outline="0" fieldPosition="0"/>
    </format>
    <format dxfId="78">
      <pivotArea type="all" dataOnly="0" outline="0" fieldPosition="0"/>
    </format>
    <format dxfId="77">
      <pivotArea outline="0" collapsedLevelsAreSubtotals="1" fieldPosition="0"/>
    </format>
    <format dxfId="76">
      <pivotArea dataOnly="0" labelOnly="1" grandRow="1" outline="0" fieldPosition="0"/>
    </format>
    <format dxfId="75">
      <pivotArea outline="0" collapsedLevelsAreSubtotals="1" fieldPosition="0"/>
    </format>
    <format dxfId="74">
      <pivotArea dataOnly="0" labelOnly="1" grandRow="1" outline="0" fieldPosition="0"/>
    </format>
    <format dxfId="73">
      <pivotArea dataOnly="0" labelOnly="1" grandRow="1" outline="0" fieldPosition="0"/>
    </format>
    <format dxfId="72">
      <pivotArea grandRow="1" outline="0" collapsedLevelsAreSubtotals="1" fieldPosition="0"/>
    </format>
    <format dxfId="71">
      <pivotArea dataOnly="0" labelOnly="1" grandRow="1" outline="0" fieldPosition="0"/>
    </format>
    <format dxfId="70">
      <pivotArea type="all" dataOnly="0" outline="0" fieldPosition="0"/>
    </format>
    <format dxfId="69">
      <pivotArea outline="0" collapsedLevelsAreSubtotals="1" fieldPosition="0"/>
    </format>
    <format dxfId="68">
      <pivotArea dataOnly="0" labelOnly="1" grandRow="1" outline="0" fieldPosition="0"/>
    </format>
    <format dxfId="67">
      <pivotArea field="12" type="button" dataOnly="0" labelOnly="1" outline="0" axis="axisRow" fieldPosition="1"/>
    </format>
    <format dxfId="66">
      <pivotArea field="17" type="button" dataOnly="0" labelOnly="1" outline="0" axis="axisRow" fieldPosition="2"/>
    </format>
    <format dxfId="65">
      <pivotArea field="11" type="button" dataOnly="0" labelOnly="1" outline="0" axis="axisRow" fieldPosition="3"/>
    </format>
    <format dxfId="64">
      <pivotArea field="11" type="button" dataOnly="0" labelOnly="1" outline="0" axis="axisRow" fieldPosition="3"/>
    </format>
    <format dxfId="63">
      <pivotArea field="17" type="button" dataOnly="0" labelOnly="1" outline="0" axis="axisRow" fieldPosition="2"/>
    </format>
    <format dxfId="62">
      <pivotArea field="12" type="button" dataOnly="0" labelOnly="1" outline="0" axis="axisRow" fieldPosition="1"/>
    </format>
    <format dxfId="61">
      <pivotArea field="6" type="button" dataOnly="0" labelOnly="1" outline="0" axis="axisRow" fieldPosition="0"/>
    </format>
    <format dxfId="60">
      <pivotArea field="6" type="button" dataOnly="0" labelOnly="1" outline="0" axis="axisRow" fieldPosition="0"/>
    </format>
    <format dxfId="59">
      <pivotArea field="11" type="button" dataOnly="0" labelOnly="1" outline="0" axis="axisRow" fieldPosition="3"/>
    </format>
    <format dxfId="58">
      <pivotArea grandRow="1" outline="0" collapsedLevelsAreSubtotals="1" fieldPosition="0"/>
    </format>
    <format dxfId="5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56">
      <pivotArea type="all" dataOnly="0" outline="0" fieldPosition="0"/>
    </format>
    <format dxfId="55">
      <pivotArea dataOnly="0" labelOnly="1" grandRow="1" outline="0" fieldPosition="0"/>
    </format>
    <format dxfId="54">
      <pivotArea type="all" dataOnly="0" outline="0" fieldPosition="0"/>
    </format>
    <format dxfId="53">
      <pivotArea dataOnly="0" labelOnly="1" grandRow="1" outline="0" fieldPosition="0"/>
    </format>
    <format dxfId="52">
      <pivotArea grandRow="1" outline="0" collapsedLevelsAreSubtotals="1" fieldPosition="0"/>
    </format>
    <format dxfId="51">
      <pivotArea dataOnly="0" labelOnly="1" grandRow="1" outline="0" offset="IV256" fieldPosition="0"/>
    </format>
    <format dxfId="50">
      <pivotArea type="all" dataOnly="0" outline="0" fieldPosition="0"/>
    </format>
    <format dxfId="49">
      <pivotArea outline="0" collapsedLevelsAreSubtotals="1" fieldPosition="0"/>
    </format>
    <format dxfId="48">
      <pivotArea dataOnly="0" labelOnly="1" outline="0" fieldPosition="0">
        <references count="1">
          <reference field="6" count="0"/>
        </references>
      </pivotArea>
    </format>
    <format dxfId="47">
      <pivotArea dataOnly="0" labelOnly="1" grandRow="1" outline="0" fieldPosition="0"/>
    </format>
    <format dxfId="4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5">
      <pivotArea type="all" dataOnly="0" outline="0" fieldPosition="0"/>
    </format>
    <format dxfId="44">
      <pivotArea outline="0" collapsedLevelsAreSubtotals="1" fieldPosition="0"/>
    </format>
    <format dxfId="43">
      <pivotArea dataOnly="0" labelOnly="1" outline="0" fieldPosition="0">
        <references count="1">
          <reference field="6" count="0"/>
        </references>
      </pivotArea>
    </format>
    <format dxfId="42">
      <pivotArea dataOnly="0" labelOnly="1" grandRow="1" outline="0" fieldPosition="0"/>
    </format>
    <format dxfId="41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4.xml><?xml version="1.0" encoding="utf-8"?>
<pivotTableDefinition xmlns="http://schemas.openxmlformats.org/spreadsheetml/2006/main" name="Tabela dinâmica1" cacheId="2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7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1">
        <item x="0"/>
        <item m="1" x="26"/>
        <item x="1"/>
        <item x="21"/>
        <item m="1" x="30"/>
        <item m="1" x="36"/>
        <item x="22"/>
        <item x="23"/>
        <item x="24"/>
        <item m="1" x="29"/>
        <item x="18"/>
        <item x="3"/>
        <item x="8"/>
        <item m="1" x="38"/>
        <item m="1" x="33"/>
        <item m="1" x="34"/>
        <item m="1" x="40"/>
        <item x="12"/>
        <item m="1" x="28"/>
        <item x="19"/>
        <item m="1" x="37"/>
        <item m="1" x="27"/>
        <item x="11"/>
        <item m="1" x="31"/>
        <item m="1" x="35"/>
        <item m="1" x="39"/>
        <item m="1" x="32"/>
        <item x="2"/>
        <item x="4"/>
        <item x="5"/>
        <item x="6"/>
        <item x="7"/>
        <item x="9"/>
        <item x="10"/>
        <item x="13"/>
        <item x="14"/>
        <item x="15"/>
        <item x="16"/>
        <item x="17"/>
        <item x="25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2">
        <item m="1" x="37"/>
        <item m="1" x="39"/>
        <item m="1" x="28"/>
        <item m="1" x="29"/>
        <item m="1" x="40"/>
        <item m="1" x="32"/>
        <item m="1" x="33"/>
        <item m="1" x="36"/>
        <item m="1" x="30"/>
        <item m="1" x="31"/>
        <item m="1" x="34"/>
        <item m="1" x="38"/>
        <item m="1" x="35"/>
        <item m="1" x="4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7"/>
        <item x="23"/>
        <item x="24"/>
        <item x="25"/>
        <item x="2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30">
        <item x="9"/>
        <item m="1" x="15"/>
        <item x="4"/>
        <item m="1" x="24"/>
        <item x="10"/>
        <item m="1" x="27"/>
        <item x="8"/>
        <item x="12"/>
        <item m="1" x="18"/>
        <item m="1" x="17"/>
        <item x="1"/>
        <item x="5"/>
        <item x="2"/>
        <item x="11"/>
        <item x="3"/>
        <item m="1" x="16"/>
        <item m="1" x="21"/>
        <item m="1" x="29"/>
        <item x="7"/>
        <item m="1" x="26"/>
        <item m="1" x="25"/>
        <item m="1" x="28"/>
        <item m="1" x="14"/>
        <item m="1" x="22"/>
        <item m="1" x="20"/>
        <item x="0"/>
        <item m="1" x="23"/>
        <item m="1" x="19"/>
        <item x="6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4">
        <item m="1" x="3"/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">
        <item m="1" x="13"/>
        <item m="1" x="16"/>
        <item m="1" x="18"/>
        <item m="1" x="12"/>
        <item m="1" x="19"/>
        <item m="1" x="17"/>
        <item m="1" x="14"/>
        <item x="0"/>
        <item x="1"/>
        <item m="1" x="15"/>
        <item x="3"/>
        <item x="11"/>
        <item x="2"/>
        <item x="4"/>
        <item x="5"/>
        <item x="6"/>
        <item x="7"/>
        <item x="8"/>
        <item x="9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0">
        <item x="2"/>
        <item x="11"/>
        <item x="7"/>
        <item x="4"/>
        <item x="3"/>
        <item m="1" x="19"/>
        <item x="8"/>
        <item x="1"/>
        <item m="1" x="17"/>
        <item x="10"/>
        <item m="1" x="26"/>
        <item m="1" x="27"/>
        <item x="12"/>
        <item m="1" x="24"/>
        <item m="1" x="14"/>
        <item m="1" x="16"/>
        <item m="1" x="20"/>
        <item x="5"/>
        <item m="1" x="25"/>
        <item m="1" x="18"/>
        <item m="1" x="23"/>
        <item x="9"/>
        <item m="1" x="28"/>
        <item m="1" x="29"/>
        <item x="0"/>
        <item m="1" x="21"/>
        <item m="1" x="22"/>
        <item m="1" x="15"/>
        <item x="6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m="1" x="11"/>
        <item x="1"/>
        <item m="1" x="7"/>
        <item m="1" x="2"/>
        <item m="1" x="14"/>
        <item x="0"/>
        <item m="1" x="12"/>
        <item m="1" x="8"/>
        <item m="1" x="13"/>
        <item m="1" x="6"/>
        <item m="1" x="9"/>
        <item m="1" x="3"/>
        <item m="1" x="10"/>
        <item m="1" x="4"/>
        <item m="1"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3">
    <i>
      <x v="14"/>
      <x v="7"/>
      <x v="5"/>
      <x v="1"/>
      <x v="2"/>
      <x v="3"/>
    </i>
    <i>
      <x v="17"/>
      <x v="12"/>
      <x v="5"/>
      <x v="1"/>
      <x v="12"/>
      <x/>
    </i>
    <i t="grand">
      <x/>
    </i>
  </rowItems>
  <colItems count="1">
    <i/>
  </colItems>
  <pageFields count="1">
    <pageField fld="3" item="19" hier="-1"/>
  </pageFields>
  <dataFields count="1">
    <dataField name=" VALOR " fld="14" baseField="14" baseItem="1" numFmtId="44"/>
  </dataFields>
  <formats count="41">
    <format dxfId="40">
      <pivotArea type="all" dataOnly="0" outline="0" fieldPosition="0"/>
    </format>
    <format dxfId="39">
      <pivotArea outline="0" collapsedLevelsAreSubtotals="1" fieldPosition="0"/>
    </format>
    <format dxfId="38">
      <pivotArea dataOnly="0" labelOnly="1" grandRow="1" outline="0" fieldPosition="0"/>
    </format>
    <format dxfId="37">
      <pivotArea type="all" dataOnly="0" outline="0" fieldPosition="0"/>
    </format>
    <format dxfId="36">
      <pivotArea outline="0" collapsedLevelsAreSubtotals="1" fieldPosition="0"/>
    </format>
    <format dxfId="35">
      <pivotArea dataOnly="0" labelOnly="1" grandRow="1" outline="0" fieldPosition="0"/>
    </format>
    <format dxfId="34">
      <pivotArea outline="0" collapsedLevelsAreSubtotals="1" fieldPosition="0"/>
    </format>
    <format dxfId="33">
      <pivotArea dataOnly="0" labelOnly="1" grandRow="1" outline="0" fieldPosition="0"/>
    </format>
    <format dxfId="32">
      <pivotArea dataOnly="0" labelOnly="1" grandRow="1" outline="0" fieldPosition="0"/>
    </format>
    <format dxfId="31">
      <pivotArea grandRow="1" outline="0" collapsedLevelsAreSubtotals="1" fieldPosition="0"/>
    </format>
    <format dxfId="30">
      <pivotArea dataOnly="0" labelOnly="1" grandRow="1" outline="0" fieldPosition="0"/>
    </format>
    <format dxfId="29">
      <pivotArea type="all" dataOnly="0" outline="0" fieldPosition="0"/>
    </format>
    <format dxfId="28">
      <pivotArea outline="0" collapsedLevelsAreSubtotals="1" fieldPosition="0"/>
    </format>
    <format dxfId="27">
      <pivotArea dataOnly="0" labelOnly="1" grandRow="1" outline="0" fieldPosition="0"/>
    </format>
    <format dxfId="26">
      <pivotArea field="12" type="button" dataOnly="0" labelOnly="1" outline="0" axis="axisRow" fieldPosition="1"/>
    </format>
    <format dxfId="25">
      <pivotArea field="17" type="button" dataOnly="0" labelOnly="1" outline="0" axis="axisRow" fieldPosition="2"/>
    </format>
    <format dxfId="24">
      <pivotArea field="11" type="button" dataOnly="0" labelOnly="1" outline="0" axis="axisRow" fieldPosition="3"/>
    </format>
    <format dxfId="23">
      <pivotArea field="11" type="button" dataOnly="0" labelOnly="1" outline="0" axis="axisRow" fieldPosition="3"/>
    </format>
    <format dxfId="22">
      <pivotArea field="17" type="button" dataOnly="0" labelOnly="1" outline="0" axis="axisRow" fieldPosition="2"/>
    </format>
    <format dxfId="21">
      <pivotArea field="12" type="button" dataOnly="0" labelOnly="1" outline="0" axis="axisRow" fieldPosition="1"/>
    </format>
    <format dxfId="20">
      <pivotArea field="6" type="button" dataOnly="0" labelOnly="1" outline="0" axis="axisRow" fieldPosition="0"/>
    </format>
    <format dxfId="19">
      <pivotArea field="6" type="button" dataOnly="0" labelOnly="1" outline="0" axis="axisRow" fieldPosition="0"/>
    </format>
    <format dxfId="18">
      <pivotArea field="11" type="button" dataOnly="0" labelOnly="1" outline="0" axis="axisRow" fieldPosition="3"/>
    </format>
    <format dxfId="17">
      <pivotArea grandRow="1" outline="0" collapsedLevelsAreSubtotals="1" fieldPosition="0"/>
    </format>
    <format dxfId="1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5">
      <pivotArea type="all" dataOnly="0" outline="0" fieldPosition="0"/>
    </format>
    <format dxfId="14">
      <pivotArea dataOnly="0" labelOnly="1" grandRow="1" outline="0" fieldPosition="0"/>
    </format>
    <format dxfId="13">
      <pivotArea type="all" dataOnly="0" outline="0" fieldPosition="0"/>
    </format>
    <format dxfId="12">
      <pivotArea dataOnly="0" labelOnly="1" grandRow="1" outline="0" fieldPosition="0"/>
    </format>
    <format dxfId="11">
      <pivotArea grandRow="1" outline="0" collapsedLevelsAreSubtotals="1" fieldPosition="0"/>
    </format>
    <format dxfId="10">
      <pivotArea dataOnly="0" labelOnly="1" grandRow="1" outline="0" offset="IV256" fieldPosition="0"/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dataOnly="0" labelOnly="1" outline="0" fieldPosition="0">
        <references count="1">
          <reference field="6" count="0"/>
        </references>
      </pivotArea>
    </format>
    <format dxfId="6">
      <pivotArea dataOnly="0" labelOnly="1" grandRow="1" outline="0" fieldPosition="0"/>
    </format>
    <format dxfId="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">
      <pivotArea type="all" dataOnly="0" outline="0" fieldPosition="0"/>
    </format>
    <format dxfId="3">
      <pivotArea outline="0" collapsedLevelsAreSubtotals="1" fieldPosition="0"/>
    </format>
    <format dxfId="2">
      <pivotArea dataOnly="0" labelOnly="1" outline="0" fieldPosition="0">
        <references count="1">
          <reference field="6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.xml><?xml version="1.0" encoding="utf-8"?>
<pivotTableDefinition xmlns="http://schemas.openxmlformats.org/spreadsheetml/2006/main" name="Tabela dinâmica1" cacheId="2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7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1">
        <item x="0"/>
        <item m="1" x="26"/>
        <item x="1"/>
        <item x="21"/>
        <item m="1" x="30"/>
        <item m="1" x="36"/>
        <item x="22"/>
        <item x="23"/>
        <item x="24"/>
        <item m="1" x="29"/>
        <item x="18"/>
        <item x="3"/>
        <item x="8"/>
        <item m="1" x="38"/>
        <item m="1" x="33"/>
        <item m="1" x="34"/>
        <item m="1" x="40"/>
        <item x="12"/>
        <item m="1" x="28"/>
        <item x="19"/>
        <item m="1" x="37"/>
        <item m="1" x="27"/>
        <item x="11"/>
        <item m="1" x="31"/>
        <item m="1" x="35"/>
        <item m="1" x="39"/>
        <item m="1" x="32"/>
        <item x="2"/>
        <item x="4"/>
        <item x="5"/>
        <item x="6"/>
        <item x="7"/>
        <item x="9"/>
        <item x="10"/>
        <item x="13"/>
        <item x="14"/>
        <item x="15"/>
        <item x="16"/>
        <item x="17"/>
        <item x="25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2">
        <item m="1" x="37"/>
        <item m="1" x="39"/>
        <item m="1" x="28"/>
        <item m="1" x="29"/>
        <item m="1" x="40"/>
        <item m="1" x="32"/>
        <item m="1" x="33"/>
        <item m="1" x="36"/>
        <item m="1" x="30"/>
        <item m="1" x="31"/>
        <item m="1" x="34"/>
        <item m="1" x="38"/>
        <item m="1" x="35"/>
        <item m="1" x="4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7"/>
        <item x="23"/>
        <item x="24"/>
        <item x="25"/>
        <item x="2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30">
        <item x="9"/>
        <item m="1" x="15"/>
        <item x="4"/>
        <item m="1" x="24"/>
        <item x="10"/>
        <item m="1" x="27"/>
        <item x="8"/>
        <item x="12"/>
        <item m="1" x="18"/>
        <item m="1" x="17"/>
        <item x="1"/>
        <item x="5"/>
        <item x="2"/>
        <item x="11"/>
        <item x="3"/>
        <item m="1" x="16"/>
        <item m="1" x="21"/>
        <item m="1" x="29"/>
        <item x="7"/>
        <item m="1" x="26"/>
        <item m="1" x="25"/>
        <item m="1" x="28"/>
        <item m="1" x="14"/>
        <item m="1" x="22"/>
        <item m="1" x="20"/>
        <item x="0"/>
        <item m="1" x="23"/>
        <item m="1" x="19"/>
        <item x="6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4">
        <item m="1" x="3"/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">
        <item m="1" x="13"/>
        <item m="1" x="16"/>
        <item m="1" x="18"/>
        <item m="1" x="12"/>
        <item m="1" x="19"/>
        <item m="1" x="17"/>
        <item m="1" x="14"/>
        <item x="0"/>
        <item x="1"/>
        <item m="1" x="15"/>
        <item x="3"/>
        <item x="11"/>
        <item x="2"/>
        <item x="4"/>
        <item x="5"/>
        <item x="6"/>
        <item x="7"/>
        <item x="8"/>
        <item x="9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0">
        <item x="2"/>
        <item x="11"/>
        <item x="7"/>
        <item x="4"/>
        <item x="3"/>
        <item m="1" x="19"/>
        <item x="8"/>
        <item x="1"/>
        <item m="1" x="17"/>
        <item x="10"/>
        <item m="1" x="26"/>
        <item m="1" x="27"/>
        <item x="12"/>
        <item m="1" x="24"/>
        <item m="1" x="14"/>
        <item m="1" x="16"/>
        <item m="1" x="20"/>
        <item x="5"/>
        <item m="1" x="25"/>
        <item m="1" x="18"/>
        <item m="1" x="23"/>
        <item x="9"/>
        <item m="1" x="28"/>
        <item m="1" x="29"/>
        <item x="0"/>
        <item m="1" x="21"/>
        <item m="1" x="22"/>
        <item m="1" x="15"/>
        <item x="6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m="1" x="11"/>
        <item x="1"/>
        <item m="1" x="7"/>
        <item m="1" x="2"/>
        <item m="1" x="14"/>
        <item x="0"/>
        <item m="1" x="12"/>
        <item m="1" x="8"/>
        <item m="1" x="13"/>
        <item m="1" x="6"/>
        <item m="1" x="9"/>
        <item m="1" x="3"/>
        <item m="1" x="10"/>
        <item m="1" x="4"/>
        <item m="1"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3">
    <i>
      <x v="15"/>
      <x v="8"/>
      <x v="5"/>
      <x v="1"/>
      <x v="10"/>
      <x v="7"/>
    </i>
    <i>
      <x v="16"/>
      <x v="8"/>
      <x v="5"/>
      <x v="1"/>
      <x v="10"/>
      <x v="7"/>
    </i>
    <i t="grand">
      <x/>
    </i>
  </rowItems>
  <colItems count="1">
    <i/>
  </colItems>
  <pageFields count="1">
    <pageField fld="3" item="2" hier="-1"/>
  </pageFields>
  <dataFields count="1">
    <dataField name=" VALOR " fld="14" baseField="14" baseItem="1" numFmtId="44"/>
  </dataFields>
  <formats count="41">
    <format dxfId="901">
      <pivotArea type="all" dataOnly="0" outline="0" fieldPosition="0"/>
    </format>
    <format dxfId="900">
      <pivotArea outline="0" collapsedLevelsAreSubtotals="1" fieldPosition="0"/>
    </format>
    <format dxfId="899">
      <pivotArea dataOnly="0" labelOnly="1" grandRow="1" outline="0" fieldPosition="0"/>
    </format>
    <format dxfId="898">
      <pivotArea type="all" dataOnly="0" outline="0" fieldPosition="0"/>
    </format>
    <format dxfId="897">
      <pivotArea outline="0" collapsedLevelsAreSubtotals="1" fieldPosition="0"/>
    </format>
    <format dxfId="896">
      <pivotArea dataOnly="0" labelOnly="1" grandRow="1" outline="0" fieldPosition="0"/>
    </format>
    <format dxfId="895">
      <pivotArea outline="0" collapsedLevelsAreSubtotals="1" fieldPosition="0"/>
    </format>
    <format dxfId="894">
      <pivotArea dataOnly="0" labelOnly="1" grandRow="1" outline="0" fieldPosition="0"/>
    </format>
    <format dxfId="893">
      <pivotArea dataOnly="0" labelOnly="1" grandRow="1" outline="0" fieldPosition="0"/>
    </format>
    <format dxfId="892">
      <pivotArea grandRow="1" outline="0" collapsedLevelsAreSubtotals="1" fieldPosition="0"/>
    </format>
    <format dxfId="891">
      <pivotArea dataOnly="0" labelOnly="1" grandRow="1" outline="0" fieldPosition="0"/>
    </format>
    <format dxfId="890">
      <pivotArea type="all" dataOnly="0" outline="0" fieldPosition="0"/>
    </format>
    <format dxfId="889">
      <pivotArea outline="0" collapsedLevelsAreSubtotals="1" fieldPosition="0"/>
    </format>
    <format dxfId="888">
      <pivotArea dataOnly="0" labelOnly="1" grandRow="1" outline="0" fieldPosition="0"/>
    </format>
    <format dxfId="887">
      <pivotArea field="12" type="button" dataOnly="0" labelOnly="1" outline="0" axis="axisRow" fieldPosition="1"/>
    </format>
    <format dxfId="886">
      <pivotArea field="17" type="button" dataOnly="0" labelOnly="1" outline="0" axis="axisRow" fieldPosition="2"/>
    </format>
    <format dxfId="885">
      <pivotArea field="11" type="button" dataOnly="0" labelOnly="1" outline="0" axis="axisRow" fieldPosition="3"/>
    </format>
    <format dxfId="884">
      <pivotArea field="11" type="button" dataOnly="0" labelOnly="1" outline="0" axis="axisRow" fieldPosition="3"/>
    </format>
    <format dxfId="883">
      <pivotArea field="17" type="button" dataOnly="0" labelOnly="1" outline="0" axis="axisRow" fieldPosition="2"/>
    </format>
    <format dxfId="882">
      <pivotArea field="12" type="button" dataOnly="0" labelOnly="1" outline="0" axis="axisRow" fieldPosition="1"/>
    </format>
    <format dxfId="881">
      <pivotArea field="6" type="button" dataOnly="0" labelOnly="1" outline="0" axis="axisRow" fieldPosition="0"/>
    </format>
    <format dxfId="880">
      <pivotArea field="6" type="button" dataOnly="0" labelOnly="1" outline="0" axis="axisRow" fieldPosition="0"/>
    </format>
    <format dxfId="879">
      <pivotArea field="11" type="button" dataOnly="0" labelOnly="1" outline="0" axis="axisRow" fieldPosition="3"/>
    </format>
    <format dxfId="878">
      <pivotArea grandRow="1" outline="0" collapsedLevelsAreSubtotals="1" fieldPosition="0"/>
    </format>
    <format dxfId="87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876">
      <pivotArea type="all" dataOnly="0" outline="0" fieldPosition="0"/>
    </format>
    <format dxfId="875">
      <pivotArea dataOnly="0" labelOnly="1" grandRow="1" outline="0" fieldPosition="0"/>
    </format>
    <format dxfId="874">
      <pivotArea type="all" dataOnly="0" outline="0" fieldPosition="0"/>
    </format>
    <format dxfId="873">
      <pivotArea dataOnly="0" labelOnly="1" grandRow="1" outline="0" fieldPosition="0"/>
    </format>
    <format dxfId="872">
      <pivotArea grandRow="1" outline="0" collapsedLevelsAreSubtotals="1" fieldPosition="0"/>
    </format>
    <format dxfId="871">
      <pivotArea dataOnly="0" labelOnly="1" grandRow="1" outline="0" offset="IV256" fieldPosition="0"/>
    </format>
    <format dxfId="870">
      <pivotArea type="all" dataOnly="0" outline="0" fieldPosition="0"/>
    </format>
    <format dxfId="869">
      <pivotArea outline="0" collapsedLevelsAreSubtotals="1" fieldPosition="0"/>
    </format>
    <format dxfId="868">
      <pivotArea dataOnly="0" labelOnly="1" outline="0" fieldPosition="0">
        <references count="1">
          <reference field="6" count="0"/>
        </references>
      </pivotArea>
    </format>
    <format dxfId="867">
      <pivotArea dataOnly="0" labelOnly="1" grandRow="1" outline="0" fieldPosition="0"/>
    </format>
    <format dxfId="86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65">
      <pivotArea type="all" dataOnly="0" outline="0" fieldPosition="0"/>
    </format>
    <format dxfId="864">
      <pivotArea outline="0" collapsedLevelsAreSubtotals="1" fieldPosition="0"/>
    </format>
    <format dxfId="863">
      <pivotArea dataOnly="0" labelOnly="1" outline="0" fieldPosition="0">
        <references count="1">
          <reference field="6" count="0"/>
        </references>
      </pivotArea>
    </format>
    <format dxfId="862">
      <pivotArea dataOnly="0" labelOnly="1" grandRow="1" outline="0" fieldPosition="0"/>
    </format>
    <format dxfId="861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4.xml><?xml version="1.0" encoding="utf-8"?>
<pivotTableDefinition xmlns="http://schemas.openxmlformats.org/spreadsheetml/2006/main" name="Tabela dinâmica1" cacheId="2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1">
        <item x="0"/>
        <item m="1" x="26"/>
        <item x="1"/>
        <item x="21"/>
        <item m="1" x="30"/>
        <item m="1" x="36"/>
        <item x="22"/>
        <item x="23"/>
        <item x="24"/>
        <item m="1" x="29"/>
        <item x="18"/>
        <item x="3"/>
        <item x="8"/>
        <item m="1" x="38"/>
        <item m="1" x="33"/>
        <item m="1" x="34"/>
        <item m="1" x="40"/>
        <item x="12"/>
        <item m="1" x="28"/>
        <item x="19"/>
        <item m="1" x="37"/>
        <item m="1" x="27"/>
        <item x="11"/>
        <item m="1" x="31"/>
        <item m="1" x="35"/>
        <item m="1" x="39"/>
        <item m="1" x="32"/>
        <item x="2"/>
        <item x="4"/>
        <item x="5"/>
        <item x="6"/>
        <item x="7"/>
        <item x="9"/>
        <item x="10"/>
        <item x="13"/>
        <item x="14"/>
        <item x="15"/>
        <item x="16"/>
        <item x="17"/>
        <item x="25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2">
        <item m="1" x="37"/>
        <item m="1" x="39"/>
        <item m="1" x="28"/>
        <item m="1" x="29"/>
        <item m="1" x="40"/>
        <item m="1" x="32"/>
        <item m="1" x="33"/>
        <item m="1" x="36"/>
        <item m="1" x="30"/>
        <item m="1" x="31"/>
        <item m="1" x="34"/>
        <item m="1" x="38"/>
        <item m="1" x="35"/>
        <item m="1" x="4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7"/>
        <item x="23"/>
        <item x="24"/>
        <item x="25"/>
        <item x="2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30">
        <item x="9"/>
        <item m="1" x="15"/>
        <item x="4"/>
        <item m="1" x="24"/>
        <item x="10"/>
        <item m="1" x="27"/>
        <item x="8"/>
        <item x="12"/>
        <item m="1" x="18"/>
        <item m="1" x="17"/>
        <item x="1"/>
        <item x="5"/>
        <item x="2"/>
        <item x="11"/>
        <item x="3"/>
        <item m="1" x="16"/>
        <item m="1" x="21"/>
        <item m="1" x="29"/>
        <item x="7"/>
        <item m="1" x="26"/>
        <item m="1" x="25"/>
        <item m="1" x="28"/>
        <item m="1" x="14"/>
        <item m="1" x="22"/>
        <item m="1" x="20"/>
        <item x="0"/>
        <item m="1" x="23"/>
        <item m="1" x="19"/>
        <item x="6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4">
        <item m="1" x="3"/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">
        <item m="1" x="13"/>
        <item m="1" x="16"/>
        <item m="1" x="18"/>
        <item m="1" x="12"/>
        <item m="1" x="19"/>
        <item m="1" x="17"/>
        <item m="1" x="14"/>
        <item x="0"/>
        <item x="1"/>
        <item m="1" x="15"/>
        <item x="3"/>
        <item x="11"/>
        <item x="2"/>
        <item x="4"/>
        <item x="5"/>
        <item x="6"/>
        <item x="7"/>
        <item x="8"/>
        <item x="9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0">
        <item x="2"/>
        <item x="11"/>
        <item x="7"/>
        <item x="4"/>
        <item x="3"/>
        <item m="1" x="19"/>
        <item x="8"/>
        <item x="1"/>
        <item m="1" x="17"/>
        <item x="10"/>
        <item m="1" x="26"/>
        <item m="1" x="27"/>
        <item x="12"/>
        <item m="1" x="24"/>
        <item m="1" x="14"/>
        <item m="1" x="16"/>
        <item m="1" x="20"/>
        <item x="5"/>
        <item m="1" x="25"/>
        <item m="1" x="18"/>
        <item m="1" x="23"/>
        <item x="9"/>
        <item m="1" x="28"/>
        <item m="1" x="29"/>
        <item x="0"/>
        <item m="1" x="21"/>
        <item m="1" x="22"/>
        <item m="1" x="15"/>
        <item x="6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m="1" x="11"/>
        <item x="1"/>
        <item m="1" x="7"/>
        <item m="1" x="2"/>
        <item m="1" x="14"/>
        <item x="0"/>
        <item m="1" x="12"/>
        <item m="1" x="8"/>
        <item m="1" x="13"/>
        <item m="1" x="6"/>
        <item m="1" x="9"/>
        <item m="1" x="3"/>
        <item m="1" x="10"/>
        <item m="1" x="4"/>
        <item m="1"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2">
    <i>
      <x v="17"/>
      <x v="12"/>
      <x v="5"/>
      <x v="1"/>
      <x v="12"/>
      <x/>
    </i>
    <i t="grand">
      <x/>
    </i>
  </rowItems>
  <colItems count="1">
    <i/>
  </colItems>
  <pageFields count="1">
    <pageField fld="3" item="27" hier="-1"/>
  </pageFields>
  <dataFields count="1">
    <dataField name=" VALOR " fld="14" baseField="14" baseItem="1" numFmtId="44"/>
  </dataFields>
  <formats count="41">
    <format dxfId="860">
      <pivotArea type="all" dataOnly="0" outline="0" fieldPosition="0"/>
    </format>
    <format dxfId="859">
      <pivotArea outline="0" collapsedLevelsAreSubtotals="1" fieldPosition="0"/>
    </format>
    <format dxfId="858">
      <pivotArea dataOnly="0" labelOnly="1" grandRow="1" outline="0" fieldPosition="0"/>
    </format>
    <format dxfId="857">
      <pivotArea type="all" dataOnly="0" outline="0" fieldPosition="0"/>
    </format>
    <format dxfId="856">
      <pivotArea outline="0" collapsedLevelsAreSubtotals="1" fieldPosition="0"/>
    </format>
    <format dxfId="855">
      <pivotArea dataOnly="0" labelOnly="1" grandRow="1" outline="0" fieldPosition="0"/>
    </format>
    <format dxfId="854">
      <pivotArea outline="0" collapsedLevelsAreSubtotals="1" fieldPosition="0"/>
    </format>
    <format dxfId="853">
      <pivotArea dataOnly="0" labelOnly="1" grandRow="1" outline="0" fieldPosition="0"/>
    </format>
    <format dxfId="852">
      <pivotArea dataOnly="0" labelOnly="1" grandRow="1" outline="0" fieldPosition="0"/>
    </format>
    <format dxfId="851">
      <pivotArea grandRow="1" outline="0" collapsedLevelsAreSubtotals="1" fieldPosition="0"/>
    </format>
    <format dxfId="850">
      <pivotArea dataOnly="0" labelOnly="1" grandRow="1" outline="0" fieldPosition="0"/>
    </format>
    <format dxfId="849">
      <pivotArea type="all" dataOnly="0" outline="0" fieldPosition="0"/>
    </format>
    <format dxfId="848">
      <pivotArea outline="0" collapsedLevelsAreSubtotals="1" fieldPosition="0"/>
    </format>
    <format dxfId="847">
      <pivotArea dataOnly="0" labelOnly="1" grandRow="1" outline="0" fieldPosition="0"/>
    </format>
    <format dxfId="846">
      <pivotArea field="12" type="button" dataOnly="0" labelOnly="1" outline="0" axis="axisRow" fieldPosition="1"/>
    </format>
    <format dxfId="845">
      <pivotArea field="17" type="button" dataOnly="0" labelOnly="1" outline="0" axis="axisRow" fieldPosition="2"/>
    </format>
    <format dxfId="844">
      <pivotArea field="11" type="button" dataOnly="0" labelOnly="1" outline="0" axis="axisRow" fieldPosition="3"/>
    </format>
    <format dxfId="843">
      <pivotArea field="11" type="button" dataOnly="0" labelOnly="1" outline="0" axis="axisRow" fieldPosition="3"/>
    </format>
    <format dxfId="842">
      <pivotArea field="17" type="button" dataOnly="0" labelOnly="1" outline="0" axis="axisRow" fieldPosition="2"/>
    </format>
    <format dxfId="841">
      <pivotArea field="12" type="button" dataOnly="0" labelOnly="1" outline="0" axis="axisRow" fieldPosition="1"/>
    </format>
    <format dxfId="840">
      <pivotArea field="6" type="button" dataOnly="0" labelOnly="1" outline="0" axis="axisRow" fieldPosition="0"/>
    </format>
    <format dxfId="839">
      <pivotArea field="6" type="button" dataOnly="0" labelOnly="1" outline="0" axis="axisRow" fieldPosition="0"/>
    </format>
    <format dxfId="838">
      <pivotArea field="11" type="button" dataOnly="0" labelOnly="1" outline="0" axis="axisRow" fieldPosition="3"/>
    </format>
    <format dxfId="837">
      <pivotArea grandRow="1" outline="0" collapsedLevelsAreSubtotals="1" fieldPosition="0"/>
    </format>
    <format dxfId="83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835">
      <pivotArea type="all" dataOnly="0" outline="0" fieldPosition="0"/>
    </format>
    <format dxfId="834">
      <pivotArea dataOnly="0" labelOnly="1" grandRow="1" outline="0" fieldPosition="0"/>
    </format>
    <format dxfId="833">
      <pivotArea type="all" dataOnly="0" outline="0" fieldPosition="0"/>
    </format>
    <format dxfId="832">
      <pivotArea dataOnly="0" labelOnly="1" grandRow="1" outline="0" fieldPosition="0"/>
    </format>
    <format dxfId="831">
      <pivotArea grandRow="1" outline="0" collapsedLevelsAreSubtotals="1" fieldPosition="0"/>
    </format>
    <format dxfId="830">
      <pivotArea dataOnly="0" labelOnly="1" grandRow="1" outline="0" offset="IV256" fieldPosition="0"/>
    </format>
    <format dxfId="829">
      <pivotArea type="all" dataOnly="0" outline="0" fieldPosition="0"/>
    </format>
    <format dxfId="828">
      <pivotArea outline="0" collapsedLevelsAreSubtotals="1" fieldPosition="0"/>
    </format>
    <format dxfId="827">
      <pivotArea dataOnly="0" labelOnly="1" outline="0" fieldPosition="0">
        <references count="1">
          <reference field="6" count="0"/>
        </references>
      </pivotArea>
    </format>
    <format dxfId="826">
      <pivotArea dataOnly="0" labelOnly="1" grandRow="1" outline="0" fieldPosition="0"/>
    </format>
    <format dxfId="82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24">
      <pivotArea type="all" dataOnly="0" outline="0" fieldPosition="0"/>
    </format>
    <format dxfId="823">
      <pivotArea outline="0" collapsedLevelsAreSubtotals="1" fieldPosition="0"/>
    </format>
    <format dxfId="822">
      <pivotArea dataOnly="0" labelOnly="1" outline="0" fieldPosition="0">
        <references count="1">
          <reference field="6" count="0"/>
        </references>
      </pivotArea>
    </format>
    <format dxfId="821">
      <pivotArea dataOnly="0" labelOnly="1" grandRow="1" outline="0" fieldPosition="0"/>
    </format>
    <format dxfId="82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5.xml><?xml version="1.0" encoding="utf-8"?>
<pivotTableDefinition xmlns="http://schemas.openxmlformats.org/spreadsheetml/2006/main" name="Tabela dinâmica1" cacheId="2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4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1">
        <item x="0"/>
        <item m="1" x="26"/>
        <item x="1"/>
        <item x="21"/>
        <item m="1" x="30"/>
        <item m="1" x="36"/>
        <item x="22"/>
        <item x="23"/>
        <item x="24"/>
        <item m="1" x="29"/>
        <item x="18"/>
        <item x="3"/>
        <item x="8"/>
        <item m="1" x="38"/>
        <item m="1" x="33"/>
        <item m="1" x="34"/>
        <item m="1" x="40"/>
        <item x="12"/>
        <item m="1" x="28"/>
        <item x="19"/>
        <item m="1" x="37"/>
        <item m="1" x="27"/>
        <item x="11"/>
        <item m="1" x="31"/>
        <item m="1" x="35"/>
        <item m="1" x="39"/>
        <item m="1" x="32"/>
        <item x="2"/>
        <item x="4"/>
        <item x="5"/>
        <item x="6"/>
        <item x="7"/>
        <item x="9"/>
        <item x="10"/>
        <item x="13"/>
        <item x="14"/>
        <item x="15"/>
        <item x="16"/>
        <item x="17"/>
        <item x="25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2">
        <item m="1" x="37"/>
        <item m="1" x="39"/>
        <item m="1" x="28"/>
        <item m="1" x="29"/>
        <item m="1" x="40"/>
        <item m="1" x="32"/>
        <item m="1" x="33"/>
        <item m="1" x="36"/>
        <item m="1" x="30"/>
        <item m="1" x="31"/>
        <item m="1" x="34"/>
        <item m="1" x="38"/>
        <item m="1" x="35"/>
        <item m="1" x="4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7"/>
        <item x="23"/>
        <item x="24"/>
        <item x="25"/>
        <item x="2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30">
        <item x="9"/>
        <item m="1" x="15"/>
        <item x="4"/>
        <item m="1" x="24"/>
        <item x="10"/>
        <item m="1" x="27"/>
        <item x="8"/>
        <item x="12"/>
        <item m="1" x="18"/>
        <item m="1" x="17"/>
        <item x="1"/>
        <item x="5"/>
        <item x="2"/>
        <item x="11"/>
        <item x="3"/>
        <item m="1" x="16"/>
        <item m="1" x="21"/>
        <item m="1" x="29"/>
        <item x="7"/>
        <item m="1" x="26"/>
        <item m="1" x="25"/>
        <item m="1" x="28"/>
        <item m="1" x="14"/>
        <item m="1" x="22"/>
        <item m="1" x="20"/>
        <item x="0"/>
        <item m="1" x="23"/>
        <item m="1" x="19"/>
        <item x="6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4">
        <item m="1" x="3"/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">
        <item m="1" x="13"/>
        <item m="1" x="16"/>
        <item m="1" x="18"/>
        <item m="1" x="12"/>
        <item m="1" x="19"/>
        <item m="1" x="17"/>
        <item m="1" x="14"/>
        <item x="0"/>
        <item x="1"/>
        <item m="1" x="15"/>
        <item x="3"/>
        <item x="11"/>
        <item x="2"/>
        <item x="4"/>
        <item x="5"/>
        <item x="6"/>
        <item x="7"/>
        <item x="8"/>
        <item x="9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0">
        <item x="2"/>
        <item x="11"/>
        <item x="7"/>
        <item x="4"/>
        <item x="3"/>
        <item m="1" x="19"/>
        <item x="8"/>
        <item x="1"/>
        <item m="1" x="17"/>
        <item x="10"/>
        <item m="1" x="26"/>
        <item m="1" x="27"/>
        <item x="12"/>
        <item m="1" x="24"/>
        <item m="1" x="14"/>
        <item m="1" x="16"/>
        <item m="1" x="20"/>
        <item x="5"/>
        <item m="1" x="25"/>
        <item m="1" x="18"/>
        <item m="1" x="23"/>
        <item x="9"/>
        <item m="1" x="28"/>
        <item m="1" x="29"/>
        <item x="0"/>
        <item m="1" x="21"/>
        <item m="1" x="22"/>
        <item m="1" x="15"/>
        <item x="6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m="1" x="11"/>
        <item x="1"/>
        <item m="1" x="7"/>
        <item m="1" x="2"/>
        <item m="1" x="14"/>
        <item x="0"/>
        <item m="1" x="12"/>
        <item m="1" x="8"/>
        <item m="1" x="13"/>
        <item m="1" x="6"/>
        <item m="1" x="9"/>
        <item m="1" x="3"/>
        <item m="1" x="10"/>
        <item m="1" x="4"/>
        <item m="1"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10">
    <i>
      <x v="17"/>
      <x v="12"/>
      <x v="5"/>
      <x v="1"/>
      <x v="12"/>
      <x/>
    </i>
    <i>
      <x v="18"/>
      <x v="10"/>
      <x v="5"/>
      <x v="1"/>
      <x v="12"/>
      <x/>
    </i>
    <i>
      <x v="19"/>
      <x v="10"/>
      <x v="5"/>
      <x v="1"/>
      <x v="12"/>
      <x/>
    </i>
    <i>
      <x v="20"/>
      <x v="10"/>
      <x v="5"/>
      <x v="1"/>
      <x v="12"/>
      <x/>
    </i>
    <i>
      <x v="21"/>
      <x v="10"/>
      <x v="5"/>
      <x v="1"/>
      <x v="14"/>
      <x v="4"/>
    </i>
    <i>
      <x v="22"/>
      <x v="10"/>
      <x v="5"/>
      <x v="1"/>
      <x v="14"/>
      <x v="4"/>
    </i>
    <i>
      <x v="23"/>
      <x v="8"/>
      <x v="5"/>
      <x v="1"/>
      <x v="12"/>
      <x/>
    </i>
    <i>
      <x v="24"/>
      <x v="8"/>
      <x v="5"/>
      <x v="1"/>
      <x v="12"/>
      <x/>
    </i>
    <i>
      <x v="25"/>
      <x v="8"/>
      <x v="5"/>
      <x v="1"/>
      <x v="12"/>
      <x/>
    </i>
    <i t="grand">
      <x/>
    </i>
  </rowItems>
  <colItems count="1">
    <i/>
  </colItems>
  <pageFields count="1">
    <pageField fld="3" item="11" hier="-1"/>
  </pageFields>
  <dataFields count="1">
    <dataField name=" VALOR " fld="14" baseField="14" baseItem="1" numFmtId="44"/>
  </dataFields>
  <formats count="41">
    <format dxfId="819">
      <pivotArea type="all" dataOnly="0" outline="0" fieldPosition="0"/>
    </format>
    <format dxfId="818">
      <pivotArea outline="0" collapsedLevelsAreSubtotals="1" fieldPosition="0"/>
    </format>
    <format dxfId="817">
      <pivotArea dataOnly="0" labelOnly="1" grandRow="1" outline="0" fieldPosition="0"/>
    </format>
    <format dxfId="816">
      <pivotArea type="all" dataOnly="0" outline="0" fieldPosition="0"/>
    </format>
    <format dxfId="815">
      <pivotArea outline="0" collapsedLevelsAreSubtotals="1" fieldPosition="0"/>
    </format>
    <format dxfId="814">
      <pivotArea dataOnly="0" labelOnly="1" grandRow="1" outline="0" fieldPosition="0"/>
    </format>
    <format dxfId="813">
      <pivotArea outline="0" collapsedLevelsAreSubtotals="1" fieldPosition="0"/>
    </format>
    <format dxfId="812">
      <pivotArea dataOnly="0" labelOnly="1" grandRow="1" outline="0" fieldPosition="0"/>
    </format>
    <format dxfId="811">
      <pivotArea dataOnly="0" labelOnly="1" grandRow="1" outline="0" fieldPosition="0"/>
    </format>
    <format dxfId="810">
      <pivotArea grandRow="1" outline="0" collapsedLevelsAreSubtotals="1" fieldPosition="0"/>
    </format>
    <format dxfId="809">
      <pivotArea dataOnly="0" labelOnly="1" grandRow="1" outline="0" fieldPosition="0"/>
    </format>
    <format dxfId="808">
      <pivotArea type="all" dataOnly="0" outline="0" fieldPosition="0"/>
    </format>
    <format dxfId="807">
      <pivotArea outline="0" collapsedLevelsAreSubtotals="1" fieldPosition="0"/>
    </format>
    <format dxfId="806">
      <pivotArea dataOnly="0" labelOnly="1" grandRow="1" outline="0" fieldPosition="0"/>
    </format>
    <format dxfId="805">
      <pivotArea field="12" type="button" dataOnly="0" labelOnly="1" outline="0" axis="axisRow" fieldPosition="1"/>
    </format>
    <format dxfId="804">
      <pivotArea field="17" type="button" dataOnly="0" labelOnly="1" outline="0" axis="axisRow" fieldPosition="2"/>
    </format>
    <format dxfId="803">
      <pivotArea field="11" type="button" dataOnly="0" labelOnly="1" outline="0" axis="axisRow" fieldPosition="3"/>
    </format>
    <format dxfId="802">
      <pivotArea field="11" type="button" dataOnly="0" labelOnly="1" outline="0" axis="axisRow" fieldPosition="3"/>
    </format>
    <format dxfId="801">
      <pivotArea field="17" type="button" dataOnly="0" labelOnly="1" outline="0" axis="axisRow" fieldPosition="2"/>
    </format>
    <format dxfId="800">
      <pivotArea field="12" type="button" dataOnly="0" labelOnly="1" outline="0" axis="axisRow" fieldPosition="1"/>
    </format>
    <format dxfId="799">
      <pivotArea field="6" type="button" dataOnly="0" labelOnly="1" outline="0" axis="axisRow" fieldPosition="0"/>
    </format>
    <format dxfId="798">
      <pivotArea field="6" type="button" dataOnly="0" labelOnly="1" outline="0" axis="axisRow" fieldPosition="0"/>
    </format>
    <format dxfId="797">
      <pivotArea field="11" type="button" dataOnly="0" labelOnly="1" outline="0" axis="axisRow" fieldPosition="3"/>
    </format>
    <format dxfId="796">
      <pivotArea grandRow="1" outline="0" collapsedLevelsAreSubtotals="1" fieldPosition="0"/>
    </format>
    <format dxfId="79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794">
      <pivotArea type="all" dataOnly="0" outline="0" fieldPosition="0"/>
    </format>
    <format dxfId="793">
      <pivotArea dataOnly="0" labelOnly="1" grandRow="1" outline="0" fieldPosition="0"/>
    </format>
    <format dxfId="792">
      <pivotArea type="all" dataOnly="0" outline="0" fieldPosition="0"/>
    </format>
    <format dxfId="791">
      <pivotArea dataOnly="0" labelOnly="1" grandRow="1" outline="0" fieldPosition="0"/>
    </format>
    <format dxfId="790">
      <pivotArea grandRow="1" outline="0" collapsedLevelsAreSubtotals="1" fieldPosition="0"/>
    </format>
    <format dxfId="789">
      <pivotArea dataOnly="0" labelOnly="1" grandRow="1" outline="0" offset="IV256" fieldPosition="0"/>
    </format>
    <format dxfId="788">
      <pivotArea type="all" dataOnly="0" outline="0" fieldPosition="0"/>
    </format>
    <format dxfId="787">
      <pivotArea outline="0" collapsedLevelsAreSubtotals="1" fieldPosition="0"/>
    </format>
    <format dxfId="786">
      <pivotArea dataOnly="0" labelOnly="1" outline="0" fieldPosition="0">
        <references count="1">
          <reference field="6" count="0"/>
        </references>
      </pivotArea>
    </format>
    <format dxfId="785">
      <pivotArea dataOnly="0" labelOnly="1" grandRow="1" outline="0" fieldPosition="0"/>
    </format>
    <format dxfId="78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83">
      <pivotArea type="all" dataOnly="0" outline="0" fieldPosition="0"/>
    </format>
    <format dxfId="782">
      <pivotArea outline="0" collapsedLevelsAreSubtotals="1" fieldPosition="0"/>
    </format>
    <format dxfId="781">
      <pivotArea dataOnly="0" labelOnly="1" outline="0" fieldPosition="0">
        <references count="1">
          <reference field="6" count="0"/>
        </references>
      </pivotArea>
    </format>
    <format dxfId="780">
      <pivotArea dataOnly="0" labelOnly="1" grandRow="1" outline="0" fieldPosition="0"/>
    </format>
    <format dxfId="779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6.xml><?xml version="1.0" encoding="utf-8"?>
<pivotTableDefinition xmlns="http://schemas.openxmlformats.org/spreadsheetml/2006/main" name="Tabela dinâmica1" cacheId="2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3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1">
        <item x="0"/>
        <item m="1" x="26"/>
        <item x="1"/>
        <item x="21"/>
        <item m="1" x="30"/>
        <item m="1" x="36"/>
        <item x="22"/>
        <item x="23"/>
        <item x="24"/>
        <item m="1" x="29"/>
        <item x="18"/>
        <item x="3"/>
        <item x="8"/>
        <item m="1" x="38"/>
        <item m="1" x="33"/>
        <item m="1" x="34"/>
        <item m="1" x="40"/>
        <item x="12"/>
        <item m="1" x="28"/>
        <item x="19"/>
        <item m="1" x="37"/>
        <item m="1" x="27"/>
        <item x="11"/>
        <item m="1" x="31"/>
        <item m="1" x="35"/>
        <item m="1" x="39"/>
        <item m="1" x="32"/>
        <item x="2"/>
        <item x="4"/>
        <item x="5"/>
        <item x="6"/>
        <item x="7"/>
        <item x="9"/>
        <item x="10"/>
        <item x="13"/>
        <item x="14"/>
        <item x="15"/>
        <item x="16"/>
        <item x="17"/>
        <item x="25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2">
        <item m="1" x="37"/>
        <item m="1" x="39"/>
        <item m="1" x="28"/>
        <item m="1" x="29"/>
        <item m="1" x="40"/>
        <item m="1" x="32"/>
        <item m="1" x="33"/>
        <item m="1" x="36"/>
        <item m="1" x="30"/>
        <item m="1" x="31"/>
        <item m="1" x="34"/>
        <item m="1" x="38"/>
        <item m="1" x="35"/>
        <item m="1" x="4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7"/>
        <item x="23"/>
        <item x="24"/>
        <item x="25"/>
        <item x="2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30">
        <item x="9"/>
        <item m="1" x="15"/>
        <item x="4"/>
        <item m="1" x="24"/>
        <item x="10"/>
        <item m="1" x="27"/>
        <item x="8"/>
        <item x="12"/>
        <item m="1" x="18"/>
        <item m="1" x="17"/>
        <item x="1"/>
        <item x="5"/>
        <item x="2"/>
        <item x="11"/>
        <item x="3"/>
        <item m="1" x="16"/>
        <item m="1" x="21"/>
        <item m="1" x="29"/>
        <item x="7"/>
        <item m="1" x="26"/>
        <item m="1" x="25"/>
        <item m="1" x="28"/>
        <item m="1" x="14"/>
        <item m="1" x="22"/>
        <item m="1" x="20"/>
        <item x="0"/>
        <item m="1" x="23"/>
        <item m="1" x="19"/>
        <item x="6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4">
        <item m="1" x="3"/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">
        <item m="1" x="13"/>
        <item m="1" x="16"/>
        <item m="1" x="18"/>
        <item m="1" x="12"/>
        <item m="1" x="19"/>
        <item m="1" x="17"/>
        <item m="1" x="14"/>
        <item x="0"/>
        <item x="1"/>
        <item m="1" x="15"/>
        <item x="3"/>
        <item x="11"/>
        <item x="2"/>
        <item x="4"/>
        <item x="5"/>
        <item x="6"/>
        <item x="7"/>
        <item x="8"/>
        <item x="9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0">
        <item x="2"/>
        <item x="11"/>
        <item x="7"/>
        <item x="4"/>
        <item x="3"/>
        <item m="1" x="19"/>
        <item x="8"/>
        <item x="1"/>
        <item m="1" x="17"/>
        <item x="10"/>
        <item m="1" x="26"/>
        <item m="1" x="27"/>
        <item x="12"/>
        <item m="1" x="24"/>
        <item m="1" x="14"/>
        <item m="1" x="16"/>
        <item m="1" x="20"/>
        <item x="5"/>
        <item m="1" x="25"/>
        <item m="1" x="18"/>
        <item m="1" x="23"/>
        <item x="9"/>
        <item m="1" x="28"/>
        <item m="1" x="29"/>
        <item x="0"/>
        <item m="1" x="21"/>
        <item m="1" x="22"/>
        <item m="1" x="15"/>
        <item x="6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m="1" x="11"/>
        <item x="1"/>
        <item m="1" x="7"/>
        <item m="1" x="2"/>
        <item m="1" x="14"/>
        <item x="0"/>
        <item m="1" x="12"/>
        <item m="1" x="8"/>
        <item m="1" x="13"/>
        <item m="1" x="6"/>
        <item m="1" x="9"/>
        <item m="1" x="3"/>
        <item m="1" x="10"/>
        <item m="1" x="4"/>
        <item m="1"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9">
    <i>
      <x v="26"/>
      <x v="10"/>
      <x v="5"/>
      <x v="1"/>
      <x v="2"/>
      <x v="3"/>
    </i>
    <i>
      <x v="27"/>
      <x v="10"/>
      <x v="5"/>
      <x v="1"/>
      <x v="2"/>
      <x v="3"/>
    </i>
    <i>
      <x v="28"/>
      <x v="10"/>
      <x v="5"/>
      <x v="1"/>
      <x v="2"/>
      <x v="3"/>
    </i>
    <i>
      <x v="29"/>
      <x v="10"/>
      <x v="5"/>
      <x v="1"/>
      <x v="2"/>
      <x v="3"/>
    </i>
    <i>
      <x v="30"/>
      <x v="10"/>
      <x v="5"/>
      <x v="1"/>
      <x v="2"/>
      <x v="3"/>
    </i>
    <i>
      <x v="31"/>
      <x v="10"/>
      <x v="5"/>
      <x v="1"/>
      <x v="11"/>
      <x v="17"/>
    </i>
    <i>
      <x v="32"/>
      <x v="10"/>
      <x v="5"/>
      <x v="1"/>
      <x v="11"/>
      <x v="17"/>
    </i>
    <i>
      <x v="33"/>
      <x v="10"/>
      <x v="5"/>
      <x v="1"/>
      <x v="11"/>
      <x v="17"/>
    </i>
    <i t="grand">
      <x/>
    </i>
  </rowItems>
  <colItems count="1">
    <i/>
  </colItems>
  <pageFields count="1">
    <pageField fld="3" item="28" hier="-1"/>
  </pageFields>
  <dataFields count="1">
    <dataField name=" VALOR " fld="14" baseField="14" baseItem="1" numFmtId="44"/>
  </dataFields>
  <formats count="41">
    <format dxfId="778">
      <pivotArea type="all" dataOnly="0" outline="0" fieldPosition="0"/>
    </format>
    <format dxfId="777">
      <pivotArea outline="0" collapsedLevelsAreSubtotals="1" fieldPosition="0"/>
    </format>
    <format dxfId="776">
      <pivotArea dataOnly="0" labelOnly="1" grandRow="1" outline="0" fieldPosition="0"/>
    </format>
    <format dxfId="775">
      <pivotArea type="all" dataOnly="0" outline="0" fieldPosition="0"/>
    </format>
    <format dxfId="774">
      <pivotArea outline="0" collapsedLevelsAreSubtotals="1" fieldPosition="0"/>
    </format>
    <format dxfId="773">
      <pivotArea dataOnly="0" labelOnly="1" grandRow="1" outline="0" fieldPosition="0"/>
    </format>
    <format dxfId="772">
      <pivotArea outline="0" collapsedLevelsAreSubtotals="1" fieldPosition="0"/>
    </format>
    <format dxfId="771">
      <pivotArea dataOnly="0" labelOnly="1" grandRow="1" outline="0" fieldPosition="0"/>
    </format>
    <format dxfId="770">
      <pivotArea dataOnly="0" labelOnly="1" grandRow="1" outline="0" fieldPosition="0"/>
    </format>
    <format dxfId="769">
      <pivotArea grandRow="1" outline="0" collapsedLevelsAreSubtotals="1" fieldPosition="0"/>
    </format>
    <format dxfId="768">
      <pivotArea dataOnly="0" labelOnly="1" grandRow="1" outline="0" fieldPosition="0"/>
    </format>
    <format dxfId="767">
      <pivotArea type="all" dataOnly="0" outline="0" fieldPosition="0"/>
    </format>
    <format dxfId="766">
      <pivotArea outline="0" collapsedLevelsAreSubtotals="1" fieldPosition="0"/>
    </format>
    <format dxfId="765">
      <pivotArea dataOnly="0" labelOnly="1" grandRow="1" outline="0" fieldPosition="0"/>
    </format>
    <format dxfId="764">
      <pivotArea field="12" type="button" dataOnly="0" labelOnly="1" outline="0" axis="axisRow" fieldPosition="1"/>
    </format>
    <format dxfId="763">
      <pivotArea field="17" type="button" dataOnly="0" labelOnly="1" outline="0" axis="axisRow" fieldPosition="2"/>
    </format>
    <format dxfId="762">
      <pivotArea field="11" type="button" dataOnly="0" labelOnly="1" outline="0" axis="axisRow" fieldPosition="3"/>
    </format>
    <format dxfId="761">
      <pivotArea field="11" type="button" dataOnly="0" labelOnly="1" outline="0" axis="axisRow" fieldPosition="3"/>
    </format>
    <format dxfId="760">
      <pivotArea field="17" type="button" dataOnly="0" labelOnly="1" outline="0" axis="axisRow" fieldPosition="2"/>
    </format>
    <format dxfId="759">
      <pivotArea field="12" type="button" dataOnly="0" labelOnly="1" outline="0" axis="axisRow" fieldPosition="1"/>
    </format>
    <format dxfId="758">
      <pivotArea field="6" type="button" dataOnly="0" labelOnly="1" outline="0" axis="axisRow" fieldPosition="0"/>
    </format>
    <format dxfId="757">
      <pivotArea field="6" type="button" dataOnly="0" labelOnly="1" outline="0" axis="axisRow" fieldPosition="0"/>
    </format>
    <format dxfId="756">
      <pivotArea field="11" type="button" dataOnly="0" labelOnly="1" outline="0" axis="axisRow" fieldPosition="3"/>
    </format>
    <format dxfId="755">
      <pivotArea grandRow="1" outline="0" collapsedLevelsAreSubtotals="1" fieldPosition="0"/>
    </format>
    <format dxfId="75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753">
      <pivotArea type="all" dataOnly="0" outline="0" fieldPosition="0"/>
    </format>
    <format dxfId="752">
      <pivotArea dataOnly="0" labelOnly="1" grandRow="1" outline="0" fieldPosition="0"/>
    </format>
    <format dxfId="751">
      <pivotArea type="all" dataOnly="0" outline="0" fieldPosition="0"/>
    </format>
    <format dxfId="750">
      <pivotArea dataOnly="0" labelOnly="1" grandRow="1" outline="0" fieldPosition="0"/>
    </format>
    <format dxfId="749">
      <pivotArea grandRow="1" outline="0" collapsedLevelsAreSubtotals="1" fieldPosition="0"/>
    </format>
    <format dxfId="748">
      <pivotArea dataOnly="0" labelOnly="1" grandRow="1" outline="0" offset="IV256" fieldPosition="0"/>
    </format>
    <format dxfId="747">
      <pivotArea type="all" dataOnly="0" outline="0" fieldPosition="0"/>
    </format>
    <format dxfId="746">
      <pivotArea outline="0" collapsedLevelsAreSubtotals="1" fieldPosition="0"/>
    </format>
    <format dxfId="745">
      <pivotArea dataOnly="0" labelOnly="1" outline="0" fieldPosition="0">
        <references count="1">
          <reference field="6" count="0"/>
        </references>
      </pivotArea>
    </format>
    <format dxfId="744">
      <pivotArea dataOnly="0" labelOnly="1" grandRow="1" outline="0" fieldPosition="0"/>
    </format>
    <format dxfId="74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42">
      <pivotArea type="all" dataOnly="0" outline="0" fieldPosition="0"/>
    </format>
    <format dxfId="741">
      <pivotArea outline="0" collapsedLevelsAreSubtotals="1" fieldPosition="0"/>
    </format>
    <format dxfId="740">
      <pivotArea dataOnly="0" labelOnly="1" outline="0" fieldPosition="0">
        <references count="1">
          <reference field="6" count="0"/>
        </references>
      </pivotArea>
    </format>
    <format dxfId="739">
      <pivotArea dataOnly="0" labelOnly="1" grandRow="1" outline="0" fieldPosition="0"/>
    </format>
    <format dxfId="738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7.xml><?xml version="1.0" encoding="utf-8"?>
<pivotTableDefinition xmlns="http://schemas.openxmlformats.org/spreadsheetml/2006/main" name="Tabela dinâmica1" cacheId="2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1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1">
        <item x="0"/>
        <item m="1" x="26"/>
        <item x="1"/>
        <item x="21"/>
        <item m="1" x="30"/>
        <item m="1" x="36"/>
        <item x="22"/>
        <item x="23"/>
        <item x="24"/>
        <item m="1" x="29"/>
        <item x="18"/>
        <item x="3"/>
        <item x="8"/>
        <item m="1" x="38"/>
        <item m="1" x="33"/>
        <item m="1" x="34"/>
        <item m="1" x="40"/>
        <item x="12"/>
        <item m="1" x="28"/>
        <item x="19"/>
        <item m="1" x="37"/>
        <item m="1" x="27"/>
        <item x="11"/>
        <item m="1" x="31"/>
        <item m="1" x="35"/>
        <item m="1" x="39"/>
        <item m="1" x="32"/>
        <item x="2"/>
        <item x="4"/>
        <item x="5"/>
        <item x="6"/>
        <item x="7"/>
        <item x="9"/>
        <item x="10"/>
        <item x="13"/>
        <item x="14"/>
        <item x="15"/>
        <item x="16"/>
        <item x="17"/>
        <item x="25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2">
        <item m="1" x="37"/>
        <item m="1" x="39"/>
        <item m="1" x="28"/>
        <item m="1" x="29"/>
        <item m="1" x="40"/>
        <item m="1" x="32"/>
        <item m="1" x="33"/>
        <item m="1" x="36"/>
        <item m="1" x="30"/>
        <item m="1" x="31"/>
        <item m="1" x="34"/>
        <item m="1" x="38"/>
        <item m="1" x="35"/>
        <item m="1" x="4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7"/>
        <item x="23"/>
        <item x="24"/>
        <item x="25"/>
        <item x="2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30">
        <item x="9"/>
        <item m="1" x="15"/>
        <item x="4"/>
        <item m="1" x="24"/>
        <item x="10"/>
        <item m="1" x="27"/>
        <item x="8"/>
        <item x="12"/>
        <item m="1" x="18"/>
        <item m="1" x="17"/>
        <item x="1"/>
        <item x="5"/>
        <item x="2"/>
        <item x="11"/>
        <item x="3"/>
        <item m="1" x="16"/>
        <item m="1" x="21"/>
        <item m="1" x="29"/>
        <item x="7"/>
        <item m="1" x="26"/>
        <item m="1" x="25"/>
        <item m="1" x="28"/>
        <item m="1" x="14"/>
        <item m="1" x="22"/>
        <item m="1" x="20"/>
        <item x="0"/>
        <item m="1" x="23"/>
        <item m="1" x="19"/>
        <item x="6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4">
        <item m="1" x="3"/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">
        <item m="1" x="13"/>
        <item m="1" x="16"/>
        <item m="1" x="18"/>
        <item m="1" x="12"/>
        <item m="1" x="19"/>
        <item m="1" x="17"/>
        <item m="1" x="14"/>
        <item x="0"/>
        <item x="1"/>
        <item m="1" x="15"/>
        <item x="3"/>
        <item x="11"/>
        <item x="2"/>
        <item x="4"/>
        <item x="5"/>
        <item x="6"/>
        <item x="7"/>
        <item x="8"/>
        <item x="9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0">
        <item x="2"/>
        <item x="11"/>
        <item x="7"/>
        <item x="4"/>
        <item x="3"/>
        <item m="1" x="19"/>
        <item x="8"/>
        <item x="1"/>
        <item m="1" x="17"/>
        <item x="10"/>
        <item m="1" x="26"/>
        <item m="1" x="27"/>
        <item x="12"/>
        <item m="1" x="24"/>
        <item m="1" x="14"/>
        <item m="1" x="16"/>
        <item m="1" x="20"/>
        <item x="5"/>
        <item m="1" x="25"/>
        <item m="1" x="18"/>
        <item m="1" x="23"/>
        <item x="9"/>
        <item m="1" x="28"/>
        <item m="1" x="29"/>
        <item x="0"/>
        <item m="1" x="21"/>
        <item m="1" x="22"/>
        <item m="1" x="15"/>
        <item x="6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m="1" x="11"/>
        <item x="1"/>
        <item m="1" x="7"/>
        <item m="1" x="2"/>
        <item m="1" x="14"/>
        <item x="0"/>
        <item m="1" x="12"/>
        <item m="1" x="8"/>
        <item m="1" x="13"/>
        <item m="1" x="6"/>
        <item m="1" x="9"/>
        <item m="1" x="3"/>
        <item m="1" x="10"/>
        <item m="1" x="4"/>
        <item m="1"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7">
    <i>
      <x v="21"/>
      <x v="10"/>
      <x v="5"/>
      <x v="1"/>
      <x v="11"/>
      <x v="17"/>
    </i>
    <i>
      <x v="23"/>
      <x v="8"/>
      <x v="5"/>
      <x v="1"/>
      <x v="18"/>
      <x v="2"/>
    </i>
    <i>
      <x v="24"/>
      <x v="8"/>
      <x v="5"/>
      <x v="1"/>
      <x v="18"/>
      <x v="2"/>
    </i>
    <i>
      <x v="25"/>
      <x v="8"/>
      <x v="5"/>
      <x v="1"/>
      <x v="18"/>
      <x v="2"/>
    </i>
    <i>
      <x v="34"/>
      <x v="7"/>
      <x v="5"/>
      <x v="1"/>
      <x v="28"/>
      <x v="28"/>
    </i>
    <i>
      <x v="35"/>
      <x v="8"/>
      <x v="5"/>
      <x v="1"/>
      <x v="18"/>
      <x v="2"/>
    </i>
    <i t="grand">
      <x/>
    </i>
  </rowItems>
  <colItems count="1">
    <i/>
  </colItems>
  <pageFields count="1">
    <pageField fld="3" item="29" hier="-1"/>
  </pageFields>
  <dataFields count="1">
    <dataField name=" VALOR " fld="14" baseField="14" baseItem="1" numFmtId="44"/>
  </dataFields>
  <formats count="41">
    <format dxfId="737">
      <pivotArea type="all" dataOnly="0" outline="0" fieldPosition="0"/>
    </format>
    <format dxfId="736">
      <pivotArea outline="0" collapsedLevelsAreSubtotals="1" fieldPosition="0"/>
    </format>
    <format dxfId="735">
      <pivotArea dataOnly="0" labelOnly="1" grandRow="1" outline="0" fieldPosition="0"/>
    </format>
    <format dxfId="734">
      <pivotArea type="all" dataOnly="0" outline="0" fieldPosition="0"/>
    </format>
    <format dxfId="733">
      <pivotArea outline="0" collapsedLevelsAreSubtotals="1" fieldPosition="0"/>
    </format>
    <format dxfId="732">
      <pivotArea dataOnly="0" labelOnly="1" grandRow="1" outline="0" fieldPosition="0"/>
    </format>
    <format dxfId="731">
      <pivotArea outline="0" collapsedLevelsAreSubtotals="1" fieldPosition="0"/>
    </format>
    <format dxfId="730">
      <pivotArea dataOnly="0" labelOnly="1" grandRow="1" outline="0" fieldPosition="0"/>
    </format>
    <format dxfId="729">
      <pivotArea dataOnly="0" labelOnly="1" grandRow="1" outline="0" fieldPosition="0"/>
    </format>
    <format dxfId="728">
      <pivotArea grandRow="1" outline="0" collapsedLevelsAreSubtotals="1" fieldPosition="0"/>
    </format>
    <format dxfId="727">
      <pivotArea dataOnly="0" labelOnly="1" grandRow="1" outline="0" fieldPosition="0"/>
    </format>
    <format dxfId="726">
      <pivotArea type="all" dataOnly="0" outline="0" fieldPosition="0"/>
    </format>
    <format dxfId="725">
      <pivotArea outline="0" collapsedLevelsAreSubtotals="1" fieldPosition="0"/>
    </format>
    <format dxfId="724">
      <pivotArea dataOnly="0" labelOnly="1" grandRow="1" outline="0" fieldPosition="0"/>
    </format>
    <format dxfId="723">
      <pivotArea field="12" type="button" dataOnly="0" labelOnly="1" outline="0" axis="axisRow" fieldPosition="1"/>
    </format>
    <format dxfId="722">
      <pivotArea field="17" type="button" dataOnly="0" labelOnly="1" outline="0" axis="axisRow" fieldPosition="2"/>
    </format>
    <format dxfId="721">
      <pivotArea field="11" type="button" dataOnly="0" labelOnly="1" outline="0" axis="axisRow" fieldPosition="3"/>
    </format>
    <format dxfId="720">
      <pivotArea field="11" type="button" dataOnly="0" labelOnly="1" outline="0" axis="axisRow" fieldPosition="3"/>
    </format>
    <format dxfId="719">
      <pivotArea field="17" type="button" dataOnly="0" labelOnly="1" outline="0" axis="axisRow" fieldPosition="2"/>
    </format>
    <format dxfId="718">
      <pivotArea field="12" type="button" dataOnly="0" labelOnly="1" outline="0" axis="axisRow" fieldPosition="1"/>
    </format>
    <format dxfId="717">
      <pivotArea field="6" type="button" dataOnly="0" labelOnly="1" outline="0" axis="axisRow" fieldPosition="0"/>
    </format>
    <format dxfId="716">
      <pivotArea field="6" type="button" dataOnly="0" labelOnly="1" outline="0" axis="axisRow" fieldPosition="0"/>
    </format>
    <format dxfId="715">
      <pivotArea field="11" type="button" dataOnly="0" labelOnly="1" outline="0" axis="axisRow" fieldPosition="3"/>
    </format>
    <format dxfId="714">
      <pivotArea grandRow="1" outline="0" collapsedLevelsAreSubtotals="1" fieldPosition="0"/>
    </format>
    <format dxfId="71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712">
      <pivotArea type="all" dataOnly="0" outline="0" fieldPosition="0"/>
    </format>
    <format dxfId="711">
      <pivotArea dataOnly="0" labelOnly="1" grandRow="1" outline="0" fieldPosition="0"/>
    </format>
    <format dxfId="710">
      <pivotArea type="all" dataOnly="0" outline="0" fieldPosition="0"/>
    </format>
    <format dxfId="709">
      <pivotArea dataOnly="0" labelOnly="1" grandRow="1" outline="0" fieldPosition="0"/>
    </format>
    <format dxfId="708">
      <pivotArea grandRow="1" outline="0" collapsedLevelsAreSubtotals="1" fieldPosition="0"/>
    </format>
    <format dxfId="707">
      <pivotArea dataOnly="0" labelOnly="1" grandRow="1" outline="0" offset="IV256" fieldPosition="0"/>
    </format>
    <format dxfId="706">
      <pivotArea type="all" dataOnly="0" outline="0" fieldPosition="0"/>
    </format>
    <format dxfId="705">
      <pivotArea outline="0" collapsedLevelsAreSubtotals="1" fieldPosition="0"/>
    </format>
    <format dxfId="704">
      <pivotArea dataOnly="0" labelOnly="1" outline="0" fieldPosition="0">
        <references count="1">
          <reference field="6" count="0"/>
        </references>
      </pivotArea>
    </format>
    <format dxfId="703">
      <pivotArea dataOnly="0" labelOnly="1" grandRow="1" outline="0" fieldPosition="0"/>
    </format>
    <format dxfId="70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01">
      <pivotArea type="all" dataOnly="0" outline="0" fieldPosition="0"/>
    </format>
    <format dxfId="700">
      <pivotArea outline="0" collapsedLevelsAreSubtotals="1" fieldPosition="0"/>
    </format>
    <format dxfId="699">
      <pivotArea dataOnly="0" labelOnly="1" outline="0" fieldPosition="0">
        <references count="1">
          <reference field="6" count="0"/>
        </references>
      </pivotArea>
    </format>
    <format dxfId="698">
      <pivotArea dataOnly="0" labelOnly="1" grandRow="1" outline="0" fieldPosition="0"/>
    </format>
    <format dxfId="697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8.xml><?xml version="1.0" encoding="utf-8"?>
<pivotTableDefinition xmlns="http://schemas.openxmlformats.org/spreadsheetml/2006/main" name="Tabela dinâmica1" cacheId="2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1">
        <item x="0"/>
        <item m="1" x="26"/>
        <item x="1"/>
        <item x="21"/>
        <item m="1" x="30"/>
        <item m="1" x="36"/>
        <item x="22"/>
        <item x="23"/>
        <item x="24"/>
        <item m="1" x="29"/>
        <item x="18"/>
        <item x="3"/>
        <item x="8"/>
        <item m="1" x="38"/>
        <item m="1" x="33"/>
        <item m="1" x="34"/>
        <item m="1" x="40"/>
        <item x="12"/>
        <item m="1" x="28"/>
        <item x="19"/>
        <item m="1" x="37"/>
        <item m="1" x="27"/>
        <item x="11"/>
        <item m="1" x="31"/>
        <item m="1" x="35"/>
        <item m="1" x="39"/>
        <item m="1" x="32"/>
        <item x="2"/>
        <item x="4"/>
        <item x="5"/>
        <item x="6"/>
        <item x="7"/>
        <item x="9"/>
        <item x="10"/>
        <item x="13"/>
        <item x="14"/>
        <item x="15"/>
        <item x="16"/>
        <item x="17"/>
        <item x="25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2">
        <item m="1" x="37"/>
        <item m="1" x="39"/>
        <item m="1" x="28"/>
        <item m="1" x="29"/>
        <item m="1" x="40"/>
        <item m="1" x="32"/>
        <item m="1" x="33"/>
        <item m="1" x="36"/>
        <item m="1" x="30"/>
        <item m="1" x="31"/>
        <item m="1" x="34"/>
        <item m="1" x="38"/>
        <item m="1" x="35"/>
        <item m="1" x="4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7"/>
        <item x="23"/>
        <item x="24"/>
        <item x="25"/>
        <item x="2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30">
        <item x="9"/>
        <item m="1" x="15"/>
        <item x="4"/>
        <item m="1" x="24"/>
        <item x="10"/>
        <item m="1" x="27"/>
        <item x="8"/>
        <item x="12"/>
        <item m="1" x="18"/>
        <item m="1" x="17"/>
        <item x="1"/>
        <item x="5"/>
        <item x="2"/>
        <item x="11"/>
        <item x="3"/>
        <item m="1" x="16"/>
        <item m="1" x="21"/>
        <item m="1" x="29"/>
        <item x="7"/>
        <item m="1" x="26"/>
        <item m="1" x="25"/>
        <item m="1" x="28"/>
        <item m="1" x="14"/>
        <item m="1" x="22"/>
        <item m="1" x="20"/>
        <item x="0"/>
        <item m="1" x="23"/>
        <item m="1" x="19"/>
        <item x="6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4">
        <item m="1" x="3"/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">
        <item m="1" x="13"/>
        <item m="1" x="16"/>
        <item m="1" x="18"/>
        <item m="1" x="12"/>
        <item m="1" x="19"/>
        <item m="1" x="17"/>
        <item m="1" x="14"/>
        <item x="0"/>
        <item x="1"/>
        <item m="1" x="15"/>
        <item x="3"/>
        <item x="11"/>
        <item x="2"/>
        <item x="4"/>
        <item x="5"/>
        <item x="6"/>
        <item x="7"/>
        <item x="8"/>
        <item x="9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0">
        <item x="2"/>
        <item x="11"/>
        <item x="7"/>
        <item x="4"/>
        <item x="3"/>
        <item m="1" x="19"/>
        <item x="8"/>
        <item x="1"/>
        <item m="1" x="17"/>
        <item x="10"/>
        <item m="1" x="26"/>
        <item m="1" x="27"/>
        <item x="12"/>
        <item m="1" x="24"/>
        <item m="1" x="14"/>
        <item m="1" x="16"/>
        <item m="1" x="20"/>
        <item x="5"/>
        <item m="1" x="25"/>
        <item m="1" x="18"/>
        <item m="1" x="23"/>
        <item x="9"/>
        <item m="1" x="28"/>
        <item m="1" x="29"/>
        <item x="0"/>
        <item m="1" x="21"/>
        <item m="1" x="22"/>
        <item m="1" x="15"/>
        <item x="6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m="1" x="11"/>
        <item x="1"/>
        <item m="1" x="7"/>
        <item m="1" x="2"/>
        <item m="1" x="14"/>
        <item x="0"/>
        <item m="1" x="12"/>
        <item m="1" x="8"/>
        <item m="1" x="13"/>
        <item m="1" x="6"/>
        <item m="1" x="9"/>
        <item m="1" x="3"/>
        <item m="1" x="10"/>
        <item m="1" x="4"/>
        <item m="1"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2">
    <i>
      <x v="34"/>
      <x v="7"/>
      <x v="5"/>
      <x v="1"/>
      <x v="14"/>
      <x v="4"/>
    </i>
    <i t="grand">
      <x/>
    </i>
  </rowItems>
  <colItems count="1">
    <i/>
  </colItems>
  <pageFields count="1">
    <pageField fld="3" item="30" hier="-1"/>
  </pageFields>
  <dataFields count="1">
    <dataField name=" VALOR " fld="14" baseField="14" baseItem="1" numFmtId="44"/>
  </dataFields>
  <formats count="41">
    <format dxfId="696">
      <pivotArea type="all" dataOnly="0" outline="0" fieldPosition="0"/>
    </format>
    <format dxfId="695">
      <pivotArea outline="0" collapsedLevelsAreSubtotals="1" fieldPosition="0"/>
    </format>
    <format dxfId="694">
      <pivotArea dataOnly="0" labelOnly="1" grandRow="1" outline="0" fieldPosition="0"/>
    </format>
    <format dxfId="693">
      <pivotArea type="all" dataOnly="0" outline="0" fieldPosition="0"/>
    </format>
    <format dxfId="692">
      <pivotArea outline="0" collapsedLevelsAreSubtotals="1" fieldPosition="0"/>
    </format>
    <format dxfId="691">
      <pivotArea dataOnly="0" labelOnly="1" grandRow="1" outline="0" fieldPosition="0"/>
    </format>
    <format dxfId="690">
      <pivotArea outline="0" collapsedLevelsAreSubtotals="1" fieldPosition="0"/>
    </format>
    <format dxfId="689">
      <pivotArea dataOnly="0" labelOnly="1" grandRow="1" outline="0" fieldPosition="0"/>
    </format>
    <format dxfId="688">
      <pivotArea dataOnly="0" labelOnly="1" grandRow="1" outline="0" fieldPosition="0"/>
    </format>
    <format dxfId="687">
      <pivotArea grandRow="1" outline="0" collapsedLevelsAreSubtotals="1" fieldPosition="0"/>
    </format>
    <format dxfId="686">
      <pivotArea dataOnly="0" labelOnly="1" grandRow="1" outline="0" fieldPosition="0"/>
    </format>
    <format dxfId="685">
      <pivotArea type="all" dataOnly="0" outline="0" fieldPosition="0"/>
    </format>
    <format dxfId="684">
      <pivotArea outline="0" collapsedLevelsAreSubtotals="1" fieldPosition="0"/>
    </format>
    <format dxfId="683">
      <pivotArea dataOnly="0" labelOnly="1" grandRow="1" outline="0" fieldPosition="0"/>
    </format>
    <format dxfId="682">
      <pivotArea field="12" type="button" dataOnly="0" labelOnly="1" outline="0" axis="axisRow" fieldPosition="1"/>
    </format>
    <format dxfId="681">
      <pivotArea field="17" type="button" dataOnly="0" labelOnly="1" outline="0" axis="axisRow" fieldPosition="2"/>
    </format>
    <format dxfId="680">
      <pivotArea field="11" type="button" dataOnly="0" labelOnly="1" outline="0" axis="axisRow" fieldPosition="3"/>
    </format>
    <format dxfId="679">
      <pivotArea field="11" type="button" dataOnly="0" labelOnly="1" outline="0" axis="axisRow" fieldPosition="3"/>
    </format>
    <format dxfId="678">
      <pivotArea field="17" type="button" dataOnly="0" labelOnly="1" outline="0" axis="axisRow" fieldPosition="2"/>
    </format>
    <format dxfId="677">
      <pivotArea field="12" type="button" dataOnly="0" labelOnly="1" outline="0" axis="axisRow" fieldPosition="1"/>
    </format>
    <format dxfId="676">
      <pivotArea field="6" type="button" dataOnly="0" labelOnly="1" outline="0" axis="axisRow" fieldPosition="0"/>
    </format>
    <format dxfId="675">
      <pivotArea field="6" type="button" dataOnly="0" labelOnly="1" outline="0" axis="axisRow" fieldPosition="0"/>
    </format>
    <format dxfId="674">
      <pivotArea field="11" type="button" dataOnly="0" labelOnly="1" outline="0" axis="axisRow" fieldPosition="3"/>
    </format>
    <format dxfId="673">
      <pivotArea grandRow="1" outline="0" collapsedLevelsAreSubtotals="1" fieldPosition="0"/>
    </format>
    <format dxfId="67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671">
      <pivotArea type="all" dataOnly="0" outline="0" fieldPosition="0"/>
    </format>
    <format dxfId="670">
      <pivotArea dataOnly="0" labelOnly="1" grandRow="1" outline="0" fieldPosition="0"/>
    </format>
    <format dxfId="669">
      <pivotArea type="all" dataOnly="0" outline="0" fieldPosition="0"/>
    </format>
    <format dxfId="668">
      <pivotArea dataOnly="0" labelOnly="1" grandRow="1" outline="0" fieldPosition="0"/>
    </format>
    <format dxfId="667">
      <pivotArea grandRow="1" outline="0" collapsedLevelsAreSubtotals="1" fieldPosition="0"/>
    </format>
    <format dxfId="666">
      <pivotArea dataOnly="0" labelOnly="1" grandRow="1" outline="0" offset="IV256" fieldPosition="0"/>
    </format>
    <format dxfId="665">
      <pivotArea type="all" dataOnly="0" outline="0" fieldPosition="0"/>
    </format>
    <format dxfId="664">
      <pivotArea outline="0" collapsedLevelsAreSubtotals="1" fieldPosition="0"/>
    </format>
    <format dxfId="663">
      <pivotArea dataOnly="0" labelOnly="1" outline="0" fieldPosition="0">
        <references count="1">
          <reference field="6" count="0"/>
        </references>
      </pivotArea>
    </format>
    <format dxfId="662">
      <pivotArea dataOnly="0" labelOnly="1" grandRow="1" outline="0" fieldPosition="0"/>
    </format>
    <format dxfId="66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60">
      <pivotArea type="all" dataOnly="0" outline="0" fieldPosition="0"/>
    </format>
    <format dxfId="659">
      <pivotArea outline="0" collapsedLevelsAreSubtotals="1" fieldPosition="0"/>
    </format>
    <format dxfId="658">
      <pivotArea dataOnly="0" labelOnly="1" outline="0" fieldPosition="0">
        <references count="1">
          <reference field="6" count="0"/>
        </references>
      </pivotArea>
    </format>
    <format dxfId="657">
      <pivotArea dataOnly="0" labelOnly="1" grandRow="1" outline="0" fieldPosition="0"/>
    </format>
    <format dxfId="656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9.xml><?xml version="1.0" encoding="utf-8"?>
<pivotTableDefinition xmlns="http://schemas.openxmlformats.org/spreadsheetml/2006/main" name="Tabela dinâmica1" cacheId="2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0" firstHeaderRow="1" firstDataRow="1" firstDataCol="6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41">
        <item x="0"/>
        <item m="1" x="26"/>
        <item x="1"/>
        <item x="21"/>
        <item m="1" x="30"/>
        <item m="1" x="36"/>
        <item x="22"/>
        <item x="23"/>
        <item x="24"/>
        <item m="1" x="29"/>
        <item x="18"/>
        <item x="3"/>
        <item x="8"/>
        <item m="1" x="38"/>
        <item m="1" x="33"/>
        <item m="1" x="34"/>
        <item m="1" x="40"/>
        <item x="12"/>
        <item m="1" x="28"/>
        <item x="19"/>
        <item m="1" x="37"/>
        <item m="1" x="27"/>
        <item x="11"/>
        <item m="1" x="31"/>
        <item m="1" x="35"/>
        <item m="1" x="39"/>
        <item m="1" x="32"/>
        <item x="2"/>
        <item x="4"/>
        <item x="5"/>
        <item x="6"/>
        <item x="7"/>
        <item x="9"/>
        <item x="10"/>
        <item x="13"/>
        <item x="14"/>
        <item x="15"/>
        <item x="16"/>
        <item x="17"/>
        <item x="25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2">
        <item m="1" x="37"/>
        <item m="1" x="39"/>
        <item m="1" x="28"/>
        <item m="1" x="29"/>
        <item m="1" x="40"/>
        <item m="1" x="32"/>
        <item m="1" x="33"/>
        <item m="1" x="36"/>
        <item m="1" x="30"/>
        <item m="1" x="31"/>
        <item m="1" x="34"/>
        <item m="1" x="38"/>
        <item m="1" x="35"/>
        <item m="1" x="4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7"/>
        <item x="23"/>
        <item x="24"/>
        <item x="25"/>
        <item x="2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30">
        <item x="9"/>
        <item m="1" x="15"/>
        <item x="4"/>
        <item m="1" x="24"/>
        <item x="10"/>
        <item m="1" x="27"/>
        <item x="8"/>
        <item x="12"/>
        <item m="1" x="18"/>
        <item m="1" x="17"/>
        <item x="1"/>
        <item x="5"/>
        <item x="2"/>
        <item x="11"/>
        <item x="3"/>
        <item m="1" x="16"/>
        <item m="1" x="21"/>
        <item m="1" x="29"/>
        <item x="7"/>
        <item m="1" x="26"/>
        <item m="1" x="25"/>
        <item m="1" x="28"/>
        <item m="1" x="14"/>
        <item m="1" x="22"/>
        <item m="1" x="20"/>
        <item x="0"/>
        <item m="1" x="23"/>
        <item m="1" x="19"/>
        <item x="6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4">
        <item m="1" x="3"/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">
        <item m="1" x="13"/>
        <item m="1" x="16"/>
        <item m="1" x="18"/>
        <item m="1" x="12"/>
        <item m="1" x="19"/>
        <item m="1" x="17"/>
        <item m="1" x="14"/>
        <item x="0"/>
        <item x="1"/>
        <item m="1" x="15"/>
        <item x="3"/>
        <item x="11"/>
        <item x="2"/>
        <item x="4"/>
        <item x="5"/>
        <item x="6"/>
        <item x="7"/>
        <item x="8"/>
        <item x="9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0">
        <item x="2"/>
        <item x="11"/>
        <item x="7"/>
        <item x="4"/>
        <item x="3"/>
        <item m="1" x="19"/>
        <item x="8"/>
        <item x="1"/>
        <item m="1" x="17"/>
        <item x="10"/>
        <item m="1" x="26"/>
        <item m="1" x="27"/>
        <item x="12"/>
        <item m="1" x="24"/>
        <item m="1" x="14"/>
        <item m="1" x="16"/>
        <item m="1" x="20"/>
        <item x="5"/>
        <item m="1" x="25"/>
        <item m="1" x="18"/>
        <item m="1" x="23"/>
        <item x="9"/>
        <item m="1" x="28"/>
        <item m="1" x="29"/>
        <item x="0"/>
        <item m="1" x="21"/>
        <item m="1" x="22"/>
        <item m="1" x="15"/>
        <item x="6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VALOR "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m="1" x="11"/>
        <item x="1"/>
        <item m="1" x="7"/>
        <item m="1" x="2"/>
        <item m="1" x="14"/>
        <item x="0"/>
        <item m="1" x="12"/>
        <item m="1" x="8"/>
        <item m="1" x="13"/>
        <item m="1" x="6"/>
        <item m="1" x="9"/>
        <item m="1" x="3"/>
        <item m="1" x="10"/>
        <item m="1" x="4"/>
        <item m="1"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2"/>
    <field x="17"/>
    <field x="11"/>
    <field x="8"/>
    <field x="13"/>
  </rowFields>
  <rowItems count="6">
    <i>
      <x v="23"/>
      <x v="8"/>
      <x v="5"/>
      <x v="1"/>
      <x v="18"/>
      <x v="2"/>
    </i>
    <i>
      <x v="24"/>
      <x v="8"/>
      <x v="5"/>
      <x v="1"/>
      <x v="14"/>
      <x v="4"/>
    </i>
    <i>
      <x v="34"/>
      <x v="7"/>
      <x v="5"/>
      <x v="1"/>
      <x v="10"/>
      <x v="7"/>
    </i>
    <i>
      <x v="35"/>
      <x v="8"/>
      <x v="5"/>
      <x v="1"/>
      <x v="18"/>
      <x v="2"/>
    </i>
    <i>
      <x v="36"/>
      <x v="10"/>
      <x v="5"/>
      <x v="1"/>
      <x v="6"/>
      <x v="6"/>
    </i>
    <i t="grand">
      <x/>
    </i>
  </rowItems>
  <colItems count="1">
    <i/>
  </colItems>
  <pageFields count="1">
    <pageField fld="3" item="12" hier="-1"/>
  </pageFields>
  <dataFields count="1">
    <dataField name=" VALOR " fld="14" baseField="14" baseItem="1" numFmtId="44"/>
  </dataFields>
  <formats count="41">
    <format dxfId="655">
      <pivotArea type="all" dataOnly="0" outline="0" fieldPosition="0"/>
    </format>
    <format dxfId="654">
      <pivotArea outline="0" collapsedLevelsAreSubtotals="1" fieldPosition="0"/>
    </format>
    <format dxfId="653">
      <pivotArea dataOnly="0" labelOnly="1" grandRow="1" outline="0" fieldPosition="0"/>
    </format>
    <format dxfId="652">
      <pivotArea type="all" dataOnly="0" outline="0" fieldPosition="0"/>
    </format>
    <format dxfId="651">
      <pivotArea outline="0" collapsedLevelsAreSubtotals="1" fieldPosition="0"/>
    </format>
    <format dxfId="650">
      <pivotArea dataOnly="0" labelOnly="1" grandRow="1" outline="0" fieldPosition="0"/>
    </format>
    <format dxfId="649">
      <pivotArea outline="0" collapsedLevelsAreSubtotals="1" fieldPosition="0"/>
    </format>
    <format dxfId="648">
      <pivotArea dataOnly="0" labelOnly="1" grandRow="1" outline="0" fieldPosition="0"/>
    </format>
    <format dxfId="647">
      <pivotArea dataOnly="0" labelOnly="1" grandRow="1" outline="0" fieldPosition="0"/>
    </format>
    <format dxfId="646">
      <pivotArea grandRow="1" outline="0" collapsedLevelsAreSubtotals="1" fieldPosition="0"/>
    </format>
    <format dxfId="645">
      <pivotArea dataOnly="0" labelOnly="1" grandRow="1" outline="0" fieldPosition="0"/>
    </format>
    <format dxfId="644">
      <pivotArea type="all" dataOnly="0" outline="0" fieldPosition="0"/>
    </format>
    <format dxfId="643">
      <pivotArea outline="0" collapsedLevelsAreSubtotals="1" fieldPosition="0"/>
    </format>
    <format dxfId="642">
      <pivotArea dataOnly="0" labelOnly="1" grandRow="1" outline="0" fieldPosition="0"/>
    </format>
    <format dxfId="641">
      <pivotArea field="12" type="button" dataOnly="0" labelOnly="1" outline="0" axis="axisRow" fieldPosition="1"/>
    </format>
    <format dxfId="640">
      <pivotArea field="17" type="button" dataOnly="0" labelOnly="1" outline="0" axis="axisRow" fieldPosition="2"/>
    </format>
    <format dxfId="639">
      <pivotArea field="11" type="button" dataOnly="0" labelOnly="1" outline="0" axis="axisRow" fieldPosition="3"/>
    </format>
    <format dxfId="638">
      <pivotArea field="11" type="button" dataOnly="0" labelOnly="1" outline="0" axis="axisRow" fieldPosition="3"/>
    </format>
    <format dxfId="637">
      <pivotArea field="17" type="button" dataOnly="0" labelOnly="1" outline="0" axis="axisRow" fieldPosition="2"/>
    </format>
    <format dxfId="636">
      <pivotArea field="12" type="button" dataOnly="0" labelOnly="1" outline="0" axis="axisRow" fieldPosition="1"/>
    </format>
    <format dxfId="635">
      <pivotArea field="6" type="button" dataOnly="0" labelOnly="1" outline="0" axis="axisRow" fieldPosition="0"/>
    </format>
    <format dxfId="634">
      <pivotArea field="6" type="button" dataOnly="0" labelOnly="1" outline="0" axis="axisRow" fieldPosition="0"/>
    </format>
    <format dxfId="633">
      <pivotArea field="11" type="button" dataOnly="0" labelOnly="1" outline="0" axis="axisRow" fieldPosition="3"/>
    </format>
    <format dxfId="632">
      <pivotArea grandRow="1" outline="0" collapsedLevelsAreSubtotals="1" fieldPosition="0"/>
    </format>
    <format dxfId="63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630">
      <pivotArea type="all" dataOnly="0" outline="0" fieldPosition="0"/>
    </format>
    <format dxfId="629">
      <pivotArea dataOnly="0" labelOnly="1" grandRow="1" outline="0" fieldPosition="0"/>
    </format>
    <format dxfId="628">
      <pivotArea type="all" dataOnly="0" outline="0" fieldPosition="0"/>
    </format>
    <format dxfId="627">
      <pivotArea dataOnly="0" labelOnly="1" grandRow="1" outline="0" fieldPosition="0"/>
    </format>
    <format dxfId="626">
      <pivotArea grandRow="1" outline="0" collapsedLevelsAreSubtotals="1" fieldPosition="0"/>
    </format>
    <format dxfId="625">
      <pivotArea dataOnly="0" labelOnly="1" grandRow="1" outline="0" offset="IV256" fieldPosition="0"/>
    </format>
    <format dxfId="624">
      <pivotArea type="all" dataOnly="0" outline="0" fieldPosition="0"/>
    </format>
    <format dxfId="623">
      <pivotArea outline="0" collapsedLevelsAreSubtotals="1" fieldPosition="0"/>
    </format>
    <format dxfId="622">
      <pivotArea dataOnly="0" labelOnly="1" outline="0" fieldPosition="0">
        <references count="1">
          <reference field="6" count="0"/>
        </references>
      </pivotArea>
    </format>
    <format dxfId="621">
      <pivotArea dataOnly="0" labelOnly="1" grandRow="1" outline="0" fieldPosition="0"/>
    </format>
    <format dxfId="62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19">
      <pivotArea type="all" dataOnly="0" outline="0" fieldPosition="0"/>
    </format>
    <format dxfId="618">
      <pivotArea outline="0" collapsedLevelsAreSubtotals="1" fieldPosition="0"/>
    </format>
    <format dxfId="617">
      <pivotArea dataOnly="0" labelOnly="1" outline="0" fieldPosition="0">
        <references count="1">
          <reference field="6" count="0"/>
        </references>
      </pivotArea>
    </format>
    <format dxfId="616">
      <pivotArea dataOnly="0" labelOnly="1" grandRow="1" outline="0" fieldPosition="0"/>
    </format>
    <format dxfId="615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ivotTable" Target="../pivotTables/pivotTable7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ivotTable" Target="../pivotTables/pivotTable8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ivotTable" Target="../pivotTables/pivotTable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ivotTable" Target="../pivotTables/pivotTable10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ivotTable" Target="../pivotTables/pivotTable11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ivotTable" Target="../pivotTables/pivotTable1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ivotTable" Target="../pivotTables/pivotTable13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ivotTable" Target="../pivotTables/pivotTable14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ivotTable" Target="../pivotTables/pivotTable15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ivotTable" Target="../pivotTables/pivotTable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ivotTable" Target="../pivotTables/pivotTable17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ivotTable" Target="../pivotTables/pivotTable18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ivotTable" Target="../pivotTables/pivotTable19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ivotTable" Target="../pivotTables/pivotTable20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ivotTable" Target="../pivotTables/pivotTable21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ivotTable" Target="../pivotTables/pivotTable22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ivotTable" Target="../pivotTables/pivotTable23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ivotTable" Target="../pivotTables/pivotTable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H225"/>
  <sheetViews>
    <sheetView topLeftCell="A5" workbookViewId="0">
      <selection activeCell="H12" sqref="H12"/>
    </sheetView>
  </sheetViews>
  <sheetFormatPr defaultColWidth="9.140625" defaultRowHeight="15" x14ac:dyDescent="0.25"/>
  <cols>
    <col min="1" max="1" width="12.28515625" style="17" customWidth="1"/>
    <col min="2" max="2" width="14.140625" style="17" customWidth="1"/>
    <col min="3" max="3" width="34.42578125" style="18" customWidth="1"/>
    <col min="4" max="4" width="15" style="17" customWidth="1"/>
    <col min="5" max="5" width="18.7109375" style="17" customWidth="1"/>
    <col min="6" max="6" width="11.7109375" style="17" customWidth="1"/>
    <col min="7" max="7" width="18.42578125" style="19" customWidth="1"/>
    <col min="8" max="8" width="16.85546875" style="20" customWidth="1"/>
    <col min="9" max="16384" width="9.140625" style="17"/>
  </cols>
  <sheetData>
    <row r="1" spans="1:8" s="1" customFormat="1" ht="87" hidden="1" customHeight="1" x14ac:dyDescent="0.25">
      <c r="A1" s="177" t="s">
        <v>18</v>
      </c>
      <c r="B1" s="178"/>
      <c r="C1" s="178"/>
      <c r="D1" s="178"/>
      <c r="E1" s="178"/>
      <c r="F1" s="178"/>
      <c r="G1" s="178"/>
      <c r="H1" s="179"/>
    </row>
    <row r="2" spans="1:8" s="2" customFormat="1" ht="18.75" x14ac:dyDescent="0.3">
      <c r="A2" s="180" t="s">
        <v>19</v>
      </c>
      <c r="B2" s="181"/>
      <c r="C2" s="181"/>
      <c r="D2" s="181"/>
      <c r="E2" s="181"/>
      <c r="F2" s="181"/>
      <c r="G2" s="181"/>
      <c r="H2" s="181"/>
    </row>
    <row r="3" spans="1:8" s="2" customFormat="1" ht="19.5" thickBot="1" x14ac:dyDescent="0.35">
      <c r="A3" s="3" t="s">
        <v>20</v>
      </c>
      <c r="B3" s="182" t="s">
        <v>17</v>
      </c>
      <c r="C3" s="182"/>
      <c r="D3" s="182"/>
      <c r="E3" s="4"/>
      <c r="F3" s="4"/>
      <c r="G3" s="5"/>
      <c r="H3" s="6"/>
    </row>
    <row r="4" spans="1:8" s="2" customFormat="1" ht="20.25" thickTop="1" thickBot="1" x14ac:dyDescent="0.35">
      <c r="A4" s="3" t="s">
        <v>21</v>
      </c>
      <c r="B4" s="183" t="s">
        <v>22</v>
      </c>
      <c r="C4" s="183"/>
      <c r="D4" s="3" t="s">
        <v>23</v>
      </c>
      <c r="E4" s="7">
        <v>42664</v>
      </c>
      <c r="F4" s="184" t="s">
        <v>24</v>
      </c>
      <c r="G4" s="186">
        <f ca="1">E4-E5</f>
        <v>-1022</v>
      </c>
      <c r="H4" s="6"/>
    </row>
    <row r="5" spans="1:8" s="2" customFormat="1" ht="19.5" thickBot="1" x14ac:dyDescent="0.35">
      <c r="A5" s="3" t="s">
        <v>25</v>
      </c>
      <c r="B5" s="183">
        <v>153115</v>
      </c>
      <c r="C5" s="183"/>
      <c r="D5" s="3" t="s">
        <v>26</v>
      </c>
      <c r="E5" s="8">
        <f ca="1">TODAY()</f>
        <v>43686</v>
      </c>
      <c r="F5" s="185"/>
      <c r="G5" s="187"/>
      <c r="H5" s="6"/>
    </row>
    <row r="6" spans="1:8" s="2" customFormat="1" ht="10.5" customHeight="1" thickTop="1" x14ac:dyDescent="0.3">
      <c r="A6" s="3"/>
      <c r="C6" s="9"/>
      <c r="D6" s="3"/>
      <c r="E6" s="8"/>
      <c r="F6" s="10"/>
      <c r="G6" s="11"/>
      <c r="H6" s="6"/>
    </row>
    <row r="7" spans="1:8" s="2" customFormat="1" ht="19.5" thickBot="1" x14ac:dyDescent="0.35">
      <c r="A7" s="3"/>
      <c r="B7" s="12"/>
      <c r="C7" s="13"/>
      <c r="D7" s="3"/>
      <c r="E7" s="14"/>
      <c r="F7" s="15"/>
      <c r="G7" s="5"/>
      <c r="H7" s="6"/>
    </row>
    <row r="8" spans="1:8" s="2" customFormat="1" ht="22.5" customHeight="1" thickTop="1" x14ac:dyDescent="0.3">
      <c r="A8" s="16" t="s">
        <v>27</v>
      </c>
      <c r="B8" s="166" t="s">
        <v>28</v>
      </c>
      <c r="C8" s="167"/>
      <c r="D8" s="167"/>
      <c r="E8" s="167"/>
      <c r="F8" s="167"/>
      <c r="G8" s="167"/>
      <c r="H8" s="167"/>
    </row>
    <row r="9" spans="1:8" s="2" customFormat="1" ht="16.5" customHeight="1" thickBot="1" x14ac:dyDescent="0.35">
      <c r="A9" s="16"/>
      <c r="B9" s="168" t="s">
        <v>29</v>
      </c>
      <c r="C9" s="169"/>
      <c r="D9" s="169"/>
      <c r="E9" s="169"/>
      <c r="F9" s="169"/>
      <c r="G9" s="169"/>
      <c r="H9" s="169"/>
    </row>
    <row r="10" spans="1:8" ht="18" customHeight="1" thickTop="1" thickBot="1" x14ac:dyDescent="0.3"/>
    <row r="11" spans="1:8" s="26" customFormat="1" ht="31.5" x14ac:dyDescent="0.25">
      <c r="A11" s="21" t="s">
        <v>30</v>
      </c>
      <c r="B11" s="22" t="s">
        <v>31</v>
      </c>
      <c r="C11" s="23" t="s">
        <v>32</v>
      </c>
      <c r="D11" s="23" t="s">
        <v>33</v>
      </c>
      <c r="E11" s="23" t="s">
        <v>34</v>
      </c>
      <c r="F11" s="23" t="s">
        <v>35</v>
      </c>
      <c r="G11" s="24" t="s">
        <v>36</v>
      </c>
      <c r="H11" s="25" t="s">
        <v>37</v>
      </c>
    </row>
    <row r="12" spans="1:8" s="93" customFormat="1" ht="63.75" x14ac:dyDescent="0.2">
      <c r="A12" s="27">
        <v>2</v>
      </c>
      <c r="B12" s="28" t="s">
        <v>38</v>
      </c>
      <c r="C12" s="29" t="s">
        <v>39</v>
      </c>
      <c r="D12" s="30">
        <v>600</v>
      </c>
      <c r="E12" s="28">
        <f>0</f>
        <v>0</v>
      </c>
      <c r="F12" s="28">
        <f>D12-E12</f>
        <v>600</v>
      </c>
      <c r="G12" s="31"/>
      <c r="H12" s="32">
        <v>0</v>
      </c>
    </row>
    <row r="13" spans="1:8" s="40" customFormat="1" ht="89.25" x14ac:dyDescent="0.2">
      <c r="A13" s="34">
        <v>3</v>
      </c>
      <c r="B13" s="35">
        <v>14</v>
      </c>
      <c r="C13" s="36" t="s">
        <v>40</v>
      </c>
      <c r="D13" s="37">
        <v>240</v>
      </c>
      <c r="E13" s="35">
        <f>0</f>
        <v>0</v>
      </c>
      <c r="F13" s="35">
        <f t="shared" ref="F13:F76" si="0">D13-E13</f>
        <v>240</v>
      </c>
      <c r="G13" s="38"/>
      <c r="H13" s="39">
        <v>3</v>
      </c>
    </row>
    <row r="14" spans="1:8" s="40" customFormat="1" ht="89.25" x14ac:dyDescent="0.2">
      <c r="A14" s="34">
        <v>4</v>
      </c>
      <c r="B14" s="35">
        <v>13</v>
      </c>
      <c r="C14" s="36" t="s">
        <v>41</v>
      </c>
      <c r="D14" s="37">
        <v>240</v>
      </c>
      <c r="E14" s="35">
        <f>0</f>
        <v>0</v>
      </c>
      <c r="F14" s="35">
        <f t="shared" si="0"/>
        <v>240</v>
      </c>
      <c r="G14" s="38"/>
      <c r="H14" s="39">
        <v>3.5</v>
      </c>
    </row>
    <row r="15" spans="1:8" s="40" customFormat="1" ht="89.25" x14ac:dyDescent="0.2">
      <c r="A15" s="34">
        <v>5</v>
      </c>
      <c r="B15" s="35">
        <v>14</v>
      </c>
      <c r="C15" s="36" t="s">
        <v>42</v>
      </c>
      <c r="D15" s="37">
        <v>240</v>
      </c>
      <c r="E15" s="35">
        <f>0</f>
        <v>0</v>
      </c>
      <c r="F15" s="35">
        <f t="shared" si="0"/>
        <v>240</v>
      </c>
      <c r="G15" s="38"/>
      <c r="H15" s="39">
        <v>2.95</v>
      </c>
    </row>
    <row r="16" spans="1:8" s="40" customFormat="1" ht="89.25" x14ac:dyDescent="0.2">
      <c r="A16" s="34">
        <v>6</v>
      </c>
      <c r="B16" s="35">
        <v>27</v>
      </c>
      <c r="C16" s="36" t="s">
        <v>43</v>
      </c>
      <c r="D16" s="37">
        <v>300</v>
      </c>
      <c r="E16" s="35">
        <f>0</f>
        <v>0</v>
      </c>
      <c r="F16" s="35">
        <f t="shared" si="0"/>
        <v>300</v>
      </c>
      <c r="G16" s="38"/>
      <c r="H16" s="39">
        <v>1.95</v>
      </c>
    </row>
    <row r="17" spans="1:8" s="40" customFormat="1" ht="76.5" x14ac:dyDescent="0.2">
      <c r="A17" s="34">
        <v>7</v>
      </c>
      <c r="B17" s="35">
        <v>27</v>
      </c>
      <c r="C17" s="36" t="s">
        <v>44</v>
      </c>
      <c r="D17" s="37">
        <v>2400</v>
      </c>
      <c r="E17" s="35">
        <f>0</f>
        <v>0</v>
      </c>
      <c r="F17" s="35">
        <f t="shared" si="0"/>
        <v>2400</v>
      </c>
      <c r="G17" s="38"/>
      <c r="H17" s="39">
        <v>2.5</v>
      </c>
    </row>
    <row r="18" spans="1:8" s="44" customFormat="1" ht="76.5" x14ac:dyDescent="0.2">
      <c r="A18" s="41">
        <v>8</v>
      </c>
      <c r="B18" s="35">
        <v>15</v>
      </c>
      <c r="C18" s="36" t="s">
        <v>45</v>
      </c>
      <c r="D18" s="42">
        <v>1200</v>
      </c>
      <c r="E18" s="35">
        <f>0</f>
        <v>0</v>
      </c>
      <c r="F18" s="35">
        <f t="shared" si="0"/>
        <v>1200</v>
      </c>
      <c r="G18" s="38"/>
      <c r="H18" s="43">
        <v>0.4</v>
      </c>
    </row>
    <row r="19" spans="1:8" s="40" customFormat="1" ht="38.25" x14ac:dyDescent="0.2">
      <c r="A19" s="34">
        <v>9</v>
      </c>
      <c r="B19" s="35">
        <v>3</v>
      </c>
      <c r="C19" s="36" t="s">
        <v>46</v>
      </c>
      <c r="D19" s="37">
        <v>600</v>
      </c>
      <c r="E19" s="35">
        <f>0</f>
        <v>0</v>
      </c>
      <c r="F19" s="35">
        <f t="shared" si="0"/>
        <v>600</v>
      </c>
      <c r="G19" s="38"/>
      <c r="H19" s="39">
        <v>3.49</v>
      </c>
    </row>
    <row r="20" spans="1:8" s="40" customFormat="1" ht="63.75" x14ac:dyDescent="0.2">
      <c r="A20" s="34">
        <v>10</v>
      </c>
      <c r="B20" s="35">
        <v>13</v>
      </c>
      <c r="C20" s="36" t="s">
        <v>47</v>
      </c>
      <c r="D20" s="37">
        <v>480</v>
      </c>
      <c r="E20" s="35">
        <f>0</f>
        <v>0</v>
      </c>
      <c r="F20" s="35">
        <f t="shared" si="0"/>
        <v>480</v>
      </c>
      <c r="G20" s="38"/>
      <c r="H20" s="39">
        <v>19.899999999999999</v>
      </c>
    </row>
    <row r="21" spans="1:8" s="40" customFormat="1" ht="63.75" x14ac:dyDescent="0.2">
      <c r="A21" s="34">
        <v>11</v>
      </c>
      <c r="B21" s="35">
        <v>13</v>
      </c>
      <c r="C21" s="36" t="s">
        <v>48</v>
      </c>
      <c r="D21" s="37">
        <v>180</v>
      </c>
      <c r="E21" s="35">
        <f>0</f>
        <v>0</v>
      </c>
      <c r="F21" s="35">
        <f t="shared" si="0"/>
        <v>180</v>
      </c>
      <c r="G21" s="38"/>
      <c r="H21" s="39">
        <v>0.85</v>
      </c>
    </row>
    <row r="22" spans="1:8" s="40" customFormat="1" ht="63.75" x14ac:dyDescent="0.2">
      <c r="A22" s="34">
        <v>12</v>
      </c>
      <c r="B22" s="35">
        <v>14</v>
      </c>
      <c r="C22" s="36" t="s">
        <v>49</v>
      </c>
      <c r="D22" s="37">
        <v>1920</v>
      </c>
      <c r="E22" s="35">
        <f>0</f>
        <v>0</v>
      </c>
      <c r="F22" s="35">
        <f t="shared" si="0"/>
        <v>1920</v>
      </c>
      <c r="G22" s="38"/>
      <c r="H22" s="39">
        <v>0.56999999999999995</v>
      </c>
    </row>
    <row r="23" spans="1:8" s="33" customFormat="1" ht="63.75" x14ac:dyDescent="0.2">
      <c r="A23" s="27">
        <v>13</v>
      </c>
      <c r="B23" s="28" t="s">
        <v>38</v>
      </c>
      <c r="C23" s="29" t="s">
        <v>50</v>
      </c>
      <c r="D23" s="30">
        <v>2400</v>
      </c>
      <c r="E23" s="28">
        <f>0</f>
        <v>0</v>
      </c>
      <c r="F23" s="28">
        <f t="shared" si="0"/>
        <v>2400</v>
      </c>
      <c r="G23" s="31"/>
      <c r="H23" s="32">
        <v>0</v>
      </c>
    </row>
    <row r="24" spans="1:8" s="40" customFormat="1" ht="51" x14ac:dyDescent="0.2">
      <c r="A24" s="34">
        <v>14</v>
      </c>
      <c r="B24" s="35">
        <v>21</v>
      </c>
      <c r="C24" s="36" t="s">
        <v>51</v>
      </c>
      <c r="D24" s="37">
        <v>3600</v>
      </c>
      <c r="E24" s="35">
        <f>0</f>
        <v>0</v>
      </c>
      <c r="F24" s="35">
        <f t="shared" si="0"/>
        <v>3600</v>
      </c>
      <c r="G24" s="38"/>
      <c r="H24" s="39">
        <v>0.25</v>
      </c>
    </row>
    <row r="25" spans="1:8" s="40" customFormat="1" ht="63.75" x14ac:dyDescent="0.2">
      <c r="A25" s="34">
        <v>15</v>
      </c>
      <c r="B25" s="35">
        <v>7</v>
      </c>
      <c r="C25" s="36" t="s">
        <v>52</v>
      </c>
      <c r="D25" s="37">
        <v>3600</v>
      </c>
      <c r="E25" s="35">
        <f>0</f>
        <v>0</v>
      </c>
      <c r="F25" s="35">
        <f t="shared" si="0"/>
        <v>3600</v>
      </c>
      <c r="G25" s="38"/>
      <c r="H25" s="39">
        <v>0.6</v>
      </c>
    </row>
    <row r="26" spans="1:8" s="40" customFormat="1" ht="51" x14ac:dyDescent="0.2">
      <c r="A26" s="45">
        <v>16</v>
      </c>
      <c r="B26" s="46">
        <v>8</v>
      </c>
      <c r="C26" s="47" t="s">
        <v>53</v>
      </c>
      <c r="D26" s="48">
        <v>840</v>
      </c>
      <c r="E26" s="46">
        <f>0</f>
        <v>0</v>
      </c>
      <c r="F26" s="46">
        <f t="shared" si="0"/>
        <v>840</v>
      </c>
      <c r="G26" s="49"/>
      <c r="H26" s="50">
        <v>2.52</v>
      </c>
    </row>
    <row r="27" spans="1:8" s="40" customFormat="1" ht="38.25" x14ac:dyDescent="0.2">
      <c r="A27" s="45">
        <v>17</v>
      </c>
      <c r="B27" s="46">
        <v>8</v>
      </c>
      <c r="C27" s="47" t="s">
        <v>54</v>
      </c>
      <c r="D27" s="48">
        <v>840</v>
      </c>
      <c r="E27" s="46">
        <f>0</f>
        <v>0</v>
      </c>
      <c r="F27" s="46">
        <f t="shared" si="0"/>
        <v>840</v>
      </c>
      <c r="G27" s="49"/>
      <c r="H27" s="50">
        <v>2.5499999999999998</v>
      </c>
    </row>
    <row r="28" spans="1:8" s="40" customFormat="1" ht="102" x14ac:dyDescent="0.2">
      <c r="A28" s="34">
        <v>18</v>
      </c>
      <c r="B28" s="35">
        <v>6</v>
      </c>
      <c r="C28" s="36" t="s">
        <v>55</v>
      </c>
      <c r="D28" s="51">
        <v>3000</v>
      </c>
      <c r="E28" s="35">
        <f>0</f>
        <v>0</v>
      </c>
      <c r="F28" s="35">
        <f t="shared" si="0"/>
        <v>3000</v>
      </c>
      <c r="G28" s="38"/>
      <c r="H28" s="39">
        <v>0.5</v>
      </c>
    </row>
    <row r="29" spans="1:8" s="44" customFormat="1" ht="102" x14ac:dyDescent="0.2">
      <c r="A29" s="41">
        <v>19</v>
      </c>
      <c r="B29" s="35">
        <v>24</v>
      </c>
      <c r="C29" s="36" t="s">
        <v>56</v>
      </c>
      <c r="D29" s="42">
        <v>6000</v>
      </c>
      <c r="E29" s="35">
        <f>0</f>
        <v>0</v>
      </c>
      <c r="F29" s="35">
        <f t="shared" si="0"/>
        <v>6000</v>
      </c>
      <c r="G29" s="38"/>
      <c r="H29" s="43">
        <v>0.32</v>
      </c>
    </row>
    <row r="30" spans="1:8" s="44" customFormat="1" ht="102" x14ac:dyDescent="0.2">
      <c r="A30" s="41">
        <v>20</v>
      </c>
      <c r="B30" s="35">
        <v>24</v>
      </c>
      <c r="C30" s="36" t="s">
        <v>57</v>
      </c>
      <c r="D30" s="42">
        <v>3600</v>
      </c>
      <c r="E30" s="35">
        <f>0</f>
        <v>0</v>
      </c>
      <c r="F30" s="35">
        <f t="shared" si="0"/>
        <v>3600</v>
      </c>
      <c r="G30" s="38"/>
      <c r="H30" s="43">
        <v>0.32</v>
      </c>
    </row>
    <row r="31" spans="1:8" s="44" customFormat="1" ht="114.75" x14ac:dyDescent="0.2">
      <c r="A31" s="41">
        <v>21</v>
      </c>
      <c r="B31" s="35">
        <v>24</v>
      </c>
      <c r="C31" s="36" t="s">
        <v>58</v>
      </c>
      <c r="D31" s="42">
        <v>2400</v>
      </c>
      <c r="E31" s="35">
        <f>0</f>
        <v>0</v>
      </c>
      <c r="F31" s="35">
        <f t="shared" si="0"/>
        <v>2400</v>
      </c>
      <c r="G31" s="38"/>
      <c r="H31" s="43">
        <v>0.32</v>
      </c>
    </row>
    <row r="32" spans="1:8" s="40" customFormat="1" ht="38.25" x14ac:dyDescent="0.2">
      <c r="A32" s="34">
        <v>22</v>
      </c>
      <c r="B32" s="35">
        <v>14</v>
      </c>
      <c r="C32" s="36" t="s">
        <v>59</v>
      </c>
      <c r="D32" s="37">
        <v>240</v>
      </c>
      <c r="E32" s="35">
        <f>0</f>
        <v>0</v>
      </c>
      <c r="F32" s="35">
        <f t="shared" si="0"/>
        <v>240</v>
      </c>
      <c r="G32" s="38"/>
      <c r="H32" s="39">
        <v>1.3</v>
      </c>
    </row>
    <row r="33" spans="1:8" s="40" customFormat="1" ht="38.25" x14ac:dyDescent="0.2">
      <c r="A33" s="34">
        <v>23</v>
      </c>
      <c r="B33" s="35">
        <v>14</v>
      </c>
      <c r="C33" s="36" t="s">
        <v>60</v>
      </c>
      <c r="D33" s="37">
        <v>240</v>
      </c>
      <c r="E33" s="35">
        <f>0</f>
        <v>0</v>
      </c>
      <c r="F33" s="35">
        <f t="shared" si="0"/>
        <v>240</v>
      </c>
      <c r="G33" s="38"/>
      <c r="H33" s="39">
        <v>1.3</v>
      </c>
    </row>
    <row r="34" spans="1:8" s="40" customFormat="1" ht="38.25" x14ac:dyDescent="0.2">
      <c r="A34" s="34">
        <v>24</v>
      </c>
      <c r="B34" s="35">
        <v>14</v>
      </c>
      <c r="C34" s="36" t="s">
        <v>61</v>
      </c>
      <c r="D34" s="37">
        <v>240</v>
      </c>
      <c r="E34" s="35">
        <f>0</f>
        <v>0</v>
      </c>
      <c r="F34" s="35">
        <f t="shared" si="0"/>
        <v>240</v>
      </c>
      <c r="G34" s="38"/>
      <c r="H34" s="39">
        <v>1.5</v>
      </c>
    </row>
    <row r="35" spans="1:8" s="40" customFormat="1" ht="38.25" x14ac:dyDescent="0.2">
      <c r="A35" s="34">
        <v>25</v>
      </c>
      <c r="B35" s="35">
        <v>14</v>
      </c>
      <c r="C35" s="36" t="s">
        <v>62</v>
      </c>
      <c r="D35" s="37">
        <v>240</v>
      </c>
      <c r="E35" s="35">
        <f>0</f>
        <v>0</v>
      </c>
      <c r="F35" s="35">
        <f t="shared" si="0"/>
        <v>240</v>
      </c>
      <c r="G35" s="38"/>
      <c r="H35" s="39">
        <v>1.3</v>
      </c>
    </row>
    <row r="36" spans="1:8" s="40" customFormat="1" ht="51" x14ac:dyDescent="0.2">
      <c r="A36" s="34">
        <v>26</v>
      </c>
      <c r="B36" s="35">
        <v>14</v>
      </c>
      <c r="C36" s="36" t="s">
        <v>63</v>
      </c>
      <c r="D36" s="37">
        <v>5400</v>
      </c>
      <c r="E36" s="35">
        <f>0</f>
        <v>0</v>
      </c>
      <c r="F36" s="35">
        <f t="shared" si="0"/>
        <v>5400</v>
      </c>
      <c r="G36" s="38"/>
      <c r="H36" s="39">
        <v>0.85</v>
      </c>
    </row>
    <row r="37" spans="1:8" s="40" customFormat="1" ht="51" x14ac:dyDescent="0.2">
      <c r="A37" s="34">
        <v>27</v>
      </c>
      <c r="B37" s="35">
        <v>13</v>
      </c>
      <c r="C37" s="36" t="s">
        <v>64</v>
      </c>
      <c r="D37" s="37">
        <v>5400</v>
      </c>
      <c r="E37" s="35">
        <f>0</f>
        <v>0</v>
      </c>
      <c r="F37" s="35">
        <f t="shared" si="0"/>
        <v>5400</v>
      </c>
      <c r="G37" s="38"/>
      <c r="H37" s="39">
        <v>0.85</v>
      </c>
    </row>
    <row r="38" spans="1:8" s="40" customFormat="1" ht="51" x14ac:dyDescent="0.2">
      <c r="A38" s="34">
        <v>28</v>
      </c>
      <c r="B38" s="35">
        <v>14</v>
      </c>
      <c r="C38" s="36" t="s">
        <v>65</v>
      </c>
      <c r="D38" s="37">
        <v>5400</v>
      </c>
      <c r="E38" s="35">
        <f>0</f>
        <v>0</v>
      </c>
      <c r="F38" s="35">
        <f t="shared" si="0"/>
        <v>5400</v>
      </c>
      <c r="G38" s="38"/>
      <c r="H38" s="39">
        <v>0.85</v>
      </c>
    </row>
    <row r="39" spans="1:8" s="40" customFormat="1" ht="76.5" x14ac:dyDescent="0.2">
      <c r="A39" s="34">
        <v>29</v>
      </c>
      <c r="B39" s="35">
        <v>14</v>
      </c>
      <c r="C39" s="36" t="s">
        <v>66</v>
      </c>
      <c r="D39" s="37">
        <v>5400</v>
      </c>
      <c r="E39" s="35">
        <f>0</f>
        <v>0</v>
      </c>
      <c r="F39" s="35">
        <f t="shared" si="0"/>
        <v>5400</v>
      </c>
      <c r="G39" s="38"/>
      <c r="H39" s="39">
        <v>0.85</v>
      </c>
    </row>
    <row r="40" spans="1:8" s="44" customFormat="1" ht="76.5" x14ac:dyDescent="0.2">
      <c r="A40" s="41">
        <v>30</v>
      </c>
      <c r="B40" s="35">
        <v>15</v>
      </c>
      <c r="C40" s="36" t="s">
        <v>67</v>
      </c>
      <c r="D40" s="42">
        <v>240</v>
      </c>
      <c r="E40" s="35">
        <f>0</f>
        <v>0</v>
      </c>
      <c r="F40" s="35">
        <f t="shared" si="0"/>
        <v>240</v>
      </c>
      <c r="G40" s="38"/>
      <c r="H40" s="43">
        <v>0.2</v>
      </c>
    </row>
    <row r="41" spans="1:8" s="40" customFormat="1" ht="76.5" x14ac:dyDescent="0.2">
      <c r="A41" s="34">
        <v>31</v>
      </c>
      <c r="B41" s="35">
        <v>7</v>
      </c>
      <c r="C41" s="36" t="s">
        <v>68</v>
      </c>
      <c r="D41" s="37">
        <v>240</v>
      </c>
      <c r="E41" s="35">
        <f>0</f>
        <v>0</v>
      </c>
      <c r="F41" s="35">
        <f t="shared" si="0"/>
        <v>240</v>
      </c>
      <c r="G41" s="38"/>
      <c r="H41" s="39">
        <v>0.17</v>
      </c>
    </row>
    <row r="42" spans="1:8" s="40" customFormat="1" ht="76.5" x14ac:dyDescent="0.2">
      <c r="A42" s="34">
        <v>33</v>
      </c>
      <c r="B42" s="35">
        <v>18</v>
      </c>
      <c r="C42" s="36" t="s">
        <v>69</v>
      </c>
      <c r="D42" s="37">
        <v>240</v>
      </c>
      <c r="E42" s="35">
        <f>0</f>
        <v>0</v>
      </c>
      <c r="F42" s="35">
        <f t="shared" si="0"/>
        <v>240</v>
      </c>
      <c r="G42" s="38"/>
      <c r="H42" s="39">
        <v>0.22</v>
      </c>
    </row>
    <row r="43" spans="1:8" s="44" customFormat="1" ht="51" x14ac:dyDescent="0.2">
      <c r="A43" s="41">
        <v>35</v>
      </c>
      <c r="B43" s="35">
        <v>15</v>
      </c>
      <c r="C43" s="36" t="s">
        <v>70</v>
      </c>
      <c r="D43" s="42">
        <v>240</v>
      </c>
      <c r="E43" s="35">
        <f>0</f>
        <v>0</v>
      </c>
      <c r="F43" s="35">
        <f t="shared" si="0"/>
        <v>240</v>
      </c>
      <c r="G43" s="38"/>
      <c r="H43" s="43">
        <v>0.2</v>
      </c>
    </row>
    <row r="44" spans="1:8" s="40" customFormat="1" ht="51" x14ac:dyDescent="0.2">
      <c r="A44" s="34">
        <v>36</v>
      </c>
      <c r="B44" s="35">
        <v>1</v>
      </c>
      <c r="C44" s="36" t="s">
        <v>71</v>
      </c>
      <c r="D44" s="37">
        <v>240</v>
      </c>
      <c r="E44" s="35">
        <f>0</f>
        <v>0</v>
      </c>
      <c r="F44" s="35">
        <f t="shared" si="0"/>
        <v>240</v>
      </c>
      <c r="G44" s="38"/>
      <c r="H44" s="39">
        <v>0.22</v>
      </c>
    </row>
    <row r="45" spans="1:8" s="44" customFormat="1" ht="51" x14ac:dyDescent="0.2">
      <c r="A45" s="41">
        <v>37</v>
      </c>
      <c r="B45" s="35">
        <v>15</v>
      </c>
      <c r="C45" s="36" t="s">
        <v>72</v>
      </c>
      <c r="D45" s="42">
        <v>3600</v>
      </c>
      <c r="E45" s="35">
        <f>0</f>
        <v>0</v>
      </c>
      <c r="F45" s="35">
        <f t="shared" si="0"/>
        <v>3600</v>
      </c>
      <c r="G45" s="38"/>
      <c r="H45" s="43">
        <v>0.38</v>
      </c>
    </row>
    <row r="46" spans="1:8" s="33" customFormat="1" ht="25.5" x14ac:dyDescent="0.2">
      <c r="A46" s="27">
        <v>38</v>
      </c>
      <c r="B46" s="28" t="s">
        <v>38</v>
      </c>
      <c r="C46" s="29" t="s">
        <v>73</v>
      </c>
      <c r="D46" s="30">
        <v>600</v>
      </c>
      <c r="E46" s="28">
        <f>0</f>
        <v>0</v>
      </c>
      <c r="F46" s="28">
        <f t="shared" si="0"/>
        <v>600</v>
      </c>
      <c r="G46" s="31"/>
      <c r="H46" s="32">
        <v>0</v>
      </c>
    </row>
    <row r="47" spans="1:8" s="40" customFormat="1" ht="38.25" x14ac:dyDescent="0.2">
      <c r="A47" s="34">
        <v>39</v>
      </c>
      <c r="B47" s="35">
        <v>3</v>
      </c>
      <c r="C47" s="36" t="s">
        <v>74</v>
      </c>
      <c r="D47" s="51">
        <v>3000</v>
      </c>
      <c r="E47" s="35">
        <f>0</f>
        <v>0</v>
      </c>
      <c r="F47" s="35">
        <f t="shared" si="0"/>
        <v>3000</v>
      </c>
      <c r="G47" s="38"/>
      <c r="H47" s="39">
        <v>0.95</v>
      </c>
    </row>
    <row r="48" spans="1:8" s="40" customFormat="1" ht="38.25" x14ac:dyDescent="0.2">
      <c r="A48" s="34">
        <v>40</v>
      </c>
      <c r="B48" s="35">
        <v>3</v>
      </c>
      <c r="C48" s="36" t="s">
        <v>75</v>
      </c>
      <c r="D48" s="51">
        <v>2400</v>
      </c>
      <c r="E48" s="35">
        <f>0</f>
        <v>0</v>
      </c>
      <c r="F48" s="35">
        <f t="shared" si="0"/>
        <v>2400</v>
      </c>
      <c r="G48" s="38"/>
      <c r="H48" s="39">
        <v>0.99</v>
      </c>
    </row>
    <row r="49" spans="1:8" s="44" customFormat="1" ht="38.25" x14ac:dyDescent="0.2">
      <c r="A49" s="41">
        <v>41</v>
      </c>
      <c r="B49" s="35">
        <v>24</v>
      </c>
      <c r="C49" s="36" t="s">
        <v>76</v>
      </c>
      <c r="D49" s="42">
        <v>1200</v>
      </c>
      <c r="E49" s="35">
        <f>0</f>
        <v>0</v>
      </c>
      <c r="F49" s="35">
        <f t="shared" si="0"/>
        <v>1200</v>
      </c>
      <c r="G49" s="38"/>
      <c r="H49" s="43">
        <v>1.29</v>
      </c>
    </row>
    <row r="50" spans="1:8" s="40" customFormat="1" ht="63.75" x14ac:dyDescent="0.2">
      <c r="A50" s="34">
        <v>42</v>
      </c>
      <c r="B50" s="35">
        <v>14</v>
      </c>
      <c r="C50" s="36" t="s">
        <v>77</v>
      </c>
      <c r="D50" s="37">
        <v>1200</v>
      </c>
      <c r="E50" s="35">
        <f>0</f>
        <v>0</v>
      </c>
      <c r="F50" s="35">
        <f t="shared" si="0"/>
        <v>1200</v>
      </c>
      <c r="G50" s="38"/>
      <c r="H50" s="39">
        <v>1.2</v>
      </c>
    </row>
    <row r="51" spans="1:8" s="40" customFormat="1" ht="63.75" x14ac:dyDescent="0.2">
      <c r="A51" s="34">
        <v>43</v>
      </c>
      <c r="B51" s="35">
        <v>1</v>
      </c>
      <c r="C51" s="36" t="s">
        <v>78</v>
      </c>
      <c r="D51" s="51">
        <v>1800</v>
      </c>
      <c r="E51" s="35">
        <f>0</f>
        <v>0</v>
      </c>
      <c r="F51" s="52">
        <f>D51-E51</f>
        <v>1800</v>
      </c>
      <c r="G51" s="38"/>
      <c r="H51" s="39">
        <v>1.7</v>
      </c>
    </row>
    <row r="52" spans="1:8" s="40" customFormat="1" ht="63.75" x14ac:dyDescent="0.2">
      <c r="A52" s="34">
        <v>46</v>
      </c>
      <c r="B52" s="35">
        <v>7</v>
      </c>
      <c r="C52" s="36" t="s">
        <v>79</v>
      </c>
      <c r="D52" s="37">
        <v>1200</v>
      </c>
      <c r="E52" s="35">
        <f>0</f>
        <v>0</v>
      </c>
      <c r="F52" s="35">
        <f t="shared" si="0"/>
        <v>1200</v>
      </c>
      <c r="G52" s="38"/>
      <c r="H52" s="39">
        <v>3.23</v>
      </c>
    </row>
    <row r="53" spans="1:8" s="40" customFormat="1" ht="89.25" x14ac:dyDescent="0.2">
      <c r="A53" s="34">
        <v>47</v>
      </c>
      <c r="B53" s="35">
        <v>14</v>
      </c>
      <c r="C53" s="36" t="s">
        <v>80</v>
      </c>
      <c r="D53" s="37">
        <v>4200</v>
      </c>
      <c r="E53" s="35">
        <f>0</f>
        <v>0</v>
      </c>
      <c r="F53" s="35">
        <f t="shared" si="0"/>
        <v>4200</v>
      </c>
      <c r="G53" s="38" t="s">
        <v>81</v>
      </c>
      <c r="H53" s="39">
        <v>0.49</v>
      </c>
    </row>
    <row r="54" spans="1:8" s="40" customFormat="1" ht="51" x14ac:dyDescent="0.2">
      <c r="A54" s="34">
        <v>48</v>
      </c>
      <c r="B54" s="35">
        <v>7</v>
      </c>
      <c r="C54" s="36" t="s">
        <v>82</v>
      </c>
      <c r="D54" s="37">
        <v>1440</v>
      </c>
      <c r="E54" s="35">
        <f>0</f>
        <v>0</v>
      </c>
      <c r="F54" s="35">
        <f t="shared" si="0"/>
        <v>1440</v>
      </c>
      <c r="G54" s="38"/>
      <c r="H54" s="39">
        <v>0.94</v>
      </c>
    </row>
    <row r="55" spans="1:8" s="40" customFormat="1" ht="51" x14ac:dyDescent="0.2">
      <c r="A55" s="34">
        <v>49</v>
      </c>
      <c r="B55" s="35">
        <v>13</v>
      </c>
      <c r="C55" s="36" t="s">
        <v>83</v>
      </c>
      <c r="D55" s="37">
        <v>240</v>
      </c>
      <c r="E55" s="35">
        <f>0</f>
        <v>0</v>
      </c>
      <c r="F55" s="35">
        <f t="shared" si="0"/>
        <v>240</v>
      </c>
      <c r="G55" s="38"/>
      <c r="H55" s="39">
        <v>2.65</v>
      </c>
    </row>
    <row r="56" spans="1:8" s="40" customFormat="1" ht="63.75" x14ac:dyDescent="0.2">
      <c r="A56" s="34">
        <v>50</v>
      </c>
      <c r="B56" s="35">
        <v>13</v>
      </c>
      <c r="C56" s="36" t="s">
        <v>84</v>
      </c>
      <c r="D56" s="37">
        <v>300</v>
      </c>
      <c r="E56" s="35">
        <f>0</f>
        <v>0</v>
      </c>
      <c r="F56" s="35">
        <f t="shared" si="0"/>
        <v>300</v>
      </c>
      <c r="G56" s="38"/>
      <c r="H56" s="39">
        <v>3.15</v>
      </c>
    </row>
    <row r="57" spans="1:8" s="40" customFormat="1" ht="63.75" x14ac:dyDescent="0.2">
      <c r="A57" s="34">
        <v>51</v>
      </c>
      <c r="B57" s="35">
        <v>2</v>
      </c>
      <c r="C57" s="36" t="s">
        <v>85</v>
      </c>
      <c r="D57" s="37">
        <v>480</v>
      </c>
      <c r="E57" s="35">
        <f>0</f>
        <v>0</v>
      </c>
      <c r="F57" s="35">
        <f t="shared" si="0"/>
        <v>480</v>
      </c>
      <c r="G57" s="38"/>
      <c r="H57" s="39">
        <v>4.5999999999999996</v>
      </c>
    </row>
    <row r="58" spans="1:8" s="40" customFormat="1" ht="51" x14ac:dyDescent="0.2">
      <c r="A58" s="34">
        <v>52</v>
      </c>
      <c r="B58" s="35">
        <v>13</v>
      </c>
      <c r="C58" s="36" t="s">
        <v>86</v>
      </c>
      <c r="D58" s="37">
        <v>600</v>
      </c>
      <c r="E58" s="35">
        <f>0</f>
        <v>0</v>
      </c>
      <c r="F58" s="35">
        <f t="shared" si="0"/>
        <v>600</v>
      </c>
      <c r="G58" s="38"/>
      <c r="H58" s="39">
        <v>6.8</v>
      </c>
    </row>
    <row r="59" spans="1:8" s="40" customFormat="1" ht="89.25" x14ac:dyDescent="0.2">
      <c r="A59" s="53">
        <v>54</v>
      </c>
      <c r="B59" s="54">
        <v>8</v>
      </c>
      <c r="C59" s="55" t="s">
        <v>87</v>
      </c>
      <c r="D59" s="56">
        <v>6000</v>
      </c>
      <c r="E59" s="54">
        <v>6000</v>
      </c>
      <c r="F59" s="54">
        <f t="shared" si="0"/>
        <v>0</v>
      </c>
      <c r="G59" s="57">
        <f>6000-6000</f>
        <v>0</v>
      </c>
      <c r="H59" s="58">
        <v>3.4</v>
      </c>
    </row>
    <row r="60" spans="1:8" s="40" customFormat="1" ht="89.25" x14ac:dyDescent="0.2">
      <c r="A60" s="53">
        <v>56</v>
      </c>
      <c r="B60" s="54">
        <v>8</v>
      </c>
      <c r="C60" s="55" t="s">
        <v>88</v>
      </c>
      <c r="D60" s="56">
        <v>3600</v>
      </c>
      <c r="E60" s="54">
        <v>3600</v>
      </c>
      <c r="F60" s="54">
        <f t="shared" si="0"/>
        <v>0</v>
      </c>
      <c r="G60" s="57">
        <f>3600-3600</f>
        <v>0</v>
      </c>
      <c r="H60" s="58">
        <v>1.05</v>
      </c>
    </row>
    <row r="61" spans="1:8" s="44" customFormat="1" ht="63.75" x14ac:dyDescent="0.2">
      <c r="A61" s="41">
        <v>57</v>
      </c>
      <c r="B61" s="35">
        <v>24</v>
      </c>
      <c r="C61" s="36" t="s">
        <v>89</v>
      </c>
      <c r="D61" s="42">
        <v>600</v>
      </c>
      <c r="E61" s="35">
        <f>0</f>
        <v>0</v>
      </c>
      <c r="F61" s="35">
        <f t="shared" si="0"/>
        <v>600</v>
      </c>
      <c r="G61" s="38"/>
      <c r="H61" s="43">
        <v>0.99</v>
      </c>
    </row>
    <row r="62" spans="1:8" s="33" customFormat="1" ht="102" x14ac:dyDescent="0.2">
      <c r="A62" s="27">
        <v>58</v>
      </c>
      <c r="B62" s="28" t="s">
        <v>38</v>
      </c>
      <c r="C62" s="29" t="s">
        <v>90</v>
      </c>
      <c r="D62" s="30">
        <v>4200</v>
      </c>
      <c r="E62" s="28">
        <f>0</f>
        <v>0</v>
      </c>
      <c r="F62" s="28">
        <f t="shared" si="0"/>
        <v>4200</v>
      </c>
      <c r="G62" s="31"/>
      <c r="H62" s="32"/>
    </row>
    <row r="63" spans="1:8" s="40" customFormat="1" ht="51" x14ac:dyDescent="0.2">
      <c r="A63" s="45">
        <v>65</v>
      </c>
      <c r="B63" s="46">
        <v>8</v>
      </c>
      <c r="C63" s="47" t="s">
        <v>91</v>
      </c>
      <c r="D63" s="48">
        <v>3000</v>
      </c>
      <c r="E63" s="46">
        <f>0</f>
        <v>0</v>
      </c>
      <c r="F63" s="46">
        <f t="shared" si="0"/>
        <v>3000</v>
      </c>
      <c r="G63" s="49"/>
      <c r="H63" s="50">
        <v>0.11</v>
      </c>
    </row>
    <row r="64" spans="1:8" s="40" customFormat="1" ht="51" x14ac:dyDescent="0.2">
      <c r="A64" s="45">
        <v>66</v>
      </c>
      <c r="B64" s="46">
        <v>8</v>
      </c>
      <c r="C64" s="47" t="s">
        <v>92</v>
      </c>
      <c r="D64" s="48">
        <v>3000</v>
      </c>
      <c r="E64" s="46">
        <f>0</f>
        <v>0</v>
      </c>
      <c r="F64" s="46">
        <f t="shared" si="0"/>
        <v>3000</v>
      </c>
      <c r="G64" s="49"/>
      <c r="H64" s="50">
        <v>0.12</v>
      </c>
    </row>
    <row r="65" spans="1:8" s="40" customFormat="1" ht="51" x14ac:dyDescent="0.2">
      <c r="A65" s="45">
        <v>67</v>
      </c>
      <c r="B65" s="46">
        <v>8</v>
      </c>
      <c r="C65" s="47" t="s">
        <v>93</v>
      </c>
      <c r="D65" s="48">
        <v>2400</v>
      </c>
      <c r="E65" s="46">
        <f>0</f>
        <v>0</v>
      </c>
      <c r="F65" s="46">
        <f t="shared" si="0"/>
        <v>2400</v>
      </c>
      <c r="G65" s="49"/>
      <c r="H65" s="50">
        <v>0.1</v>
      </c>
    </row>
    <row r="66" spans="1:8" s="40" customFormat="1" ht="63.75" x14ac:dyDescent="0.2">
      <c r="A66" s="45">
        <v>68</v>
      </c>
      <c r="B66" s="46">
        <v>8</v>
      </c>
      <c r="C66" s="47" t="s">
        <v>94</v>
      </c>
      <c r="D66" s="48">
        <v>3000</v>
      </c>
      <c r="E66" s="46">
        <f>0</f>
        <v>0</v>
      </c>
      <c r="F66" s="46">
        <f t="shared" si="0"/>
        <v>3000</v>
      </c>
      <c r="G66" s="49"/>
      <c r="H66" s="50">
        <v>7.0000000000000007E-2</v>
      </c>
    </row>
    <row r="67" spans="1:8" s="40" customFormat="1" ht="51" x14ac:dyDescent="0.2">
      <c r="A67" s="34">
        <v>69</v>
      </c>
      <c r="B67" s="35">
        <v>3</v>
      </c>
      <c r="C67" s="36" t="s">
        <v>95</v>
      </c>
      <c r="D67" s="37">
        <v>300</v>
      </c>
      <c r="E67" s="35">
        <f>0</f>
        <v>0</v>
      </c>
      <c r="F67" s="35">
        <f t="shared" si="0"/>
        <v>300</v>
      </c>
      <c r="G67" s="38"/>
      <c r="H67" s="39">
        <v>0.08</v>
      </c>
    </row>
    <row r="68" spans="1:8" s="44" customFormat="1" ht="51" x14ac:dyDescent="0.2">
      <c r="A68" s="41">
        <v>71</v>
      </c>
      <c r="B68" s="35">
        <v>15</v>
      </c>
      <c r="C68" s="36" t="s">
        <v>96</v>
      </c>
      <c r="D68" s="42">
        <v>300</v>
      </c>
      <c r="E68" s="35">
        <f>0</f>
        <v>0</v>
      </c>
      <c r="F68" s="35">
        <f t="shared" si="0"/>
        <v>300</v>
      </c>
      <c r="G68" s="38"/>
      <c r="H68" s="43">
        <v>0.11</v>
      </c>
    </row>
    <row r="69" spans="1:8" s="40" customFormat="1" ht="51" x14ac:dyDescent="0.2">
      <c r="A69" s="34">
        <v>73</v>
      </c>
      <c r="B69" s="35">
        <v>3</v>
      </c>
      <c r="C69" s="36" t="s">
        <v>97</v>
      </c>
      <c r="D69" s="37">
        <v>300</v>
      </c>
      <c r="E69" s="35">
        <f>0</f>
        <v>0</v>
      </c>
      <c r="F69" s="35">
        <f t="shared" si="0"/>
        <v>300</v>
      </c>
      <c r="G69" s="38"/>
      <c r="H69" s="39">
        <v>0.16</v>
      </c>
    </row>
    <row r="70" spans="1:8" s="44" customFormat="1" ht="51" x14ac:dyDescent="0.2">
      <c r="A70" s="41">
        <v>75</v>
      </c>
      <c r="B70" s="35">
        <v>15</v>
      </c>
      <c r="C70" s="36" t="s">
        <v>98</v>
      </c>
      <c r="D70" s="42">
        <v>300</v>
      </c>
      <c r="E70" s="35">
        <f>0</f>
        <v>0</v>
      </c>
      <c r="F70" s="35">
        <f t="shared" si="0"/>
        <v>300</v>
      </c>
      <c r="G70" s="38"/>
      <c r="H70" s="43">
        <v>0.26</v>
      </c>
    </row>
    <row r="71" spans="1:8" s="44" customFormat="1" ht="63.75" x14ac:dyDescent="0.2">
      <c r="A71" s="41">
        <v>76</v>
      </c>
      <c r="B71" s="35">
        <v>15</v>
      </c>
      <c r="C71" s="36" t="s">
        <v>99</v>
      </c>
      <c r="D71" s="42">
        <v>300</v>
      </c>
      <c r="E71" s="35">
        <f>0</f>
        <v>0</v>
      </c>
      <c r="F71" s="35">
        <f t="shared" si="0"/>
        <v>300</v>
      </c>
      <c r="G71" s="38"/>
      <c r="H71" s="43">
        <v>0.33</v>
      </c>
    </row>
    <row r="72" spans="1:8" s="40" customFormat="1" ht="63.75" x14ac:dyDescent="0.2">
      <c r="A72" s="34">
        <v>77</v>
      </c>
      <c r="B72" s="35">
        <v>3</v>
      </c>
      <c r="C72" s="36" t="s">
        <v>100</v>
      </c>
      <c r="D72" s="37">
        <v>120</v>
      </c>
      <c r="E72" s="35">
        <f>0</f>
        <v>0</v>
      </c>
      <c r="F72" s="35">
        <f t="shared" si="0"/>
        <v>120</v>
      </c>
      <c r="G72" s="38"/>
      <c r="H72" s="39">
        <v>0.57999999999999996</v>
      </c>
    </row>
    <row r="73" spans="1:8" s="40" customFormat="1" ht="51" x14ac:dyDescent="0.2">
      <c r="A73" s="34">
        <v>79</v>
      </c>
      <c r="B73" s="35">
        <v>3</v>
      </c>
      <c r="C73" s="36" t="s">
        <v>101</v>
      </c>
      <c r="D73" s="37">
        <v>200</v>
      </c>
      <c r="E73" s="35">
        <f>0</f>
        <v>0</v>
      </c>
      <c r="F73" s="35">
        <f t="shared" si="0"/>
        <v>200</v>
      </c>
      <c r="G73" s="38"/>
      <c r="H73" s="39">
        <v>0.05</v>
      </c>
    </row>
    <row r="74" spans="1:8" s="40" customFormat="1" ht="63.75" x14ac:dyDescent="0.2">
      <c r="A74" s="34">
        <v>82</v>
      </c>
      <c r="B74" s="35">
        <v>14</v>
      </c>
      <c r="C74" s="36" t="s">
        <v>102</v>
      </c>
      <c r="D74" s="37">
        <v>600</v>
      </c>
      <c r="E74" s="35">
        <f>0</f>
        <v>0</v>
      </c>
      <c r="F74" s="35">
        <f t="shared" si="0"/>
        <v>600</v>
      </c>
      <c r="G74" s="38"/>
      <c r="H74" s="39">
        <v>1</v>
      </c>
    </row>
    <row r="75" spans="1:8" s="40" customFormat="1" ht="89.25" x14ac:dyDescent="0.2">
      <c r="A75" s="45">
        <v>83</v>
      </c>
      <c r="B75" s="46">
        <v>16</v>
      </c>
      <c r="C75" s="47" t="s">
        <v>103</v>
      </c>
      <c r="D75" s="48">
        <v>120</v>
      </c>
      <c r="E75" s="46">
        <f>0</f>
        <v>0</v>
      </c>
      <c r="F75" s="46">
        <f t="shared" si="0"/>
        <v>120</v>
      </c>
      <c r="G75" s="49"/>
      <c r="H75" s="50">
        <v>22.44</v>
      </c>
    </row>
    <row r="76" spans="1:8" s="40" customFormat="1" ht="127.5" x14ac:dyDescent="0.2">
      <c r="A76" s="34">
        <v>84</v>
      </c>
      <c r="B76" s="35">
        <v>5</v>
      </c>
      <c r="C76" s="36" t="s">
        <v>104</v>
      </c>
      <c r="D76" s="37">
        <v>60</v>
      </c>
      <c r="E76" s="35">
        <f>0</f>
        <v>0</v>
      </c>
      <c r="F76" s="35">
        <f t="shared" si="0"/>
        <v>60</v>
      </c>
      <c r="G76" s="38"/>
      <c r="H76" s="39">
        <v>74.849999999999994</v>
      </c>
    </row>
    <row r="77" spans="1:8" s="40" customFormat="1" ht="51" x14ac:dyDescent="0.2">
      <c r="A77" s="34">
        <v>85</v>
      </c>
      <c r="B77" s="35">
        <v>14</v>
      </c>
      <c r="C77" s="36" t="s">
        <v>105</v>
      </c>
      <c r="D77" s="37">
        <v>2400</v>
      </c>
      <c r="E77" s="35">
        <f>0</f>
        <v>0</v>
      </c>
      <c r="F77" s="35">
        <f t="shared" ref="F77:F140" si="1">D77-E77</f>
        <v>2400</v>
      </c>
      <c r="G77" s="38"/>
      <c r="H77" s="39">
        <v>0.88</v>
      </c>
    </row>
    <row r="78" spans="1:8" s="40" customFormat="1" ht="76.5" x14ac:dyDescent="0.2">
      <c r="A78" s="45">
        <v>86</v>
      </c>
      <c r="B78" s="46">
        <v>4</v>
      </c>
      <c r="C78" s="47" t="s">
        <v>106</v>
      </c>
      <c r="D78" s="59">
        <v>1800</v>
      </c>
      <c r="E78" s="46">
        <f>0</f>
        <v>0</v>
      </c>
      <c r="F78" s="46">
        <f t="shared" si="1"/>
        <v>1800</v>
      </c>
      <c r="G78" s="49"/>
      <c r="H78" s="50">
        <v>1.75</v>
      </c>
    </row>
    <row r="79" spans="1:8" s="40" customFormat="1" ht="63.75" x14ac:dyDescent="0.2">
      <c r="A79" s="34">
        <v>87</v>
      </c>
      <c r="B79" s="35">
        <v>2</v>
      </c>
      <c r="C79" s="36" t="s">
        <v>107</v>
      </c>
      <c r="D79" s="51">
        <v>3000</v>
      </c>
      <c r="E79" s="35">
        <f>0</f>
        <v>0</v>
      </c>
      <c r="F79" s="52">
        <f>D79-E79</f>
        <v>3000</v>
      </c>
      <c r="G79" s="38"/>
      <c r="H79" s="39">
        <v>0.97</v>
      </c>
    </row>
    <row r="80" spans="1:8" s="40" customFormat="1" ht="63.75" x14ac:dyDescent="0.2">
      <c r="A80" s="45">
        <v>88</v>
      </c>
      <c r="B80" s="46">
        <v>4</v>
      </c>
      <c r="C80" s="47" t="s">
        <v>108</v>
      </c>
      <c r="D80" s="48">
        <v>60</v>
      </c>
      <c r="E80" s="46">
        <f>0</f>
        <v>0</v>
      </c>
      <c r="F80" s="46">
        <f t="shared" si="1"/>
        <v>60</v>
      </c>
      <c r="G80" s="49"/>
      <c r="H80" s="50">
        <v>1.5</v>
      </c>
    </row>
    <row r="81" spans="1:8" s="40" customFormat="1" ht="63.75" x14ac:dyDescent="0.2">
      <c r="A81" s="45">
        <v>89</v>
      </c>
      <c r="B81" s="46">
        <v>4</v>
      </c>
      <c r="C81" s="47" t="s">
        <v>109</v>
      </c>
      <c r="D81" s="48">
        <v>60</v>
      </c>
      <c r="E81" s="46">
        <f>0</f>
        <v>0</v>
      </c>
      <c r="F81" s="46">
        <f t="shared" si="1"/>
        <v>60</v>
      </c>
      <c r="G81" s="49"/>
      <c r="H81" s="50">
        <v>2.4</v>
      </c>
    </row>
    <row r="82" spans="1:8" s="40" customFormat="1" ht="63.75" x14ac:dyDescent="0.2">
      <c r="A82" s="45">
        <v>90</v>
      </c>
      <c r="B82" s="46">
        <v>4</v>
      </c>
      <c r="C82" s="47" t="s">
        <v>110</v>
      </c>
      <c r="D82" s="48">
        <v>60</v>
      </c>
      <c r="E82" s="46">
        <f>0</f>
        <v>0</v>
      </c>
      <c r="F82" s="46">
        <f t="shared" si="1"/>
        <v>60</v>
      </c>
      <c r="G82" s="49"/>
      <c r="H82" s="50">
        <v>5</v>
      </c>
    </row>
    <row r="83" spans="1:8" s="40" customFormat="1" ht="76.5" x14ac:dyDescent="0.2">
      <c r="A83" s="34">
        <v>91</v>
      </c>
      <c r="B83" s="35">
        <v>19</v>
      </c>
      <c r="C83" s="36" t="s">
        <v>111</v>
      </c>
      <c r="D83" s="37">
        <v>1200</v>
      </c>
      <c r="E83" s="35">
        <f>0</f>
        <v>0</v>
      </c>
      <c r="F83" s="35">
        <f t="shared" si="1"/>
        <v>1200</v>
      </c>
      <c r="G83" s="38"/>
      <c r="H83" s="39">
        <v>1.03</v>
      </c>
    </row>
    <row r="84" spans="1:8" s="40" customFormat="1" ht="76.5" x14ac:dyDescent="0.2">
      <c r="A84" s="45">
        <v>92</v>
      </c>
      <c r="B84" s="46">
        <v>4</v>
      </c>
      <c r="C84" s="47" t="s">
        <v>112</v>
      </c>
      <c r="D84" s="59">
        <v>1200</v>
      </c>
      <c r="E84" s="46">
        <f>0</f>
        <v>0</v>
      </c>
      <c r="F84" s="46">
        <f t="shared" si="1"/>
        <v>1200</v>
      </c>
      <c r="G84" s="49"/>
      <c r="H84" s="50">
        <v>1.8</v>
      </c>
    </row>
    <row r="85" spans="1:8" s="40" customFormat="1" ht="38.25" x14ac:dyDescent="0.2">
      <c r="A85" s="34">
        <v>94</v>
      </c>
      <c r="B85" s="35">
        <v>11</v>
      </c>
      <c r="C85" s="36" t="s">
        <v>113</v>
      </c>
      <c r="D85" s="37">
        <v>600</v>
      </c>
      <c r="E85" s="35">
        <f>0</f>
        <v>0</v>
      </c>
      <c r="F85" s="35">
        <f t="shared" si="1"/>
        <v>600</v>
      </c>
      <c r="G85" s="38"/>
      <c r="H85" s="39">
        <v>1.22</v>
      </c>
    </row>
    <row r="86" spans="1:8" s="40" customFormat="1" ht="25.5" x14ac:dyDescent="0.2">
      <c r="A86" s="60">
        <v>95</v>
      </c>
      <c r="B86" s="61">
        <v>10</v>
      </c>
      <c r="C86" s="62" t="s">
        <v>114</v>
      </c>
      <c r="D86" s="63">
        <v>120</v>
      </c>
      <c r="E86" s="61">
        <f>0</f>
        <v>0</v>
      </c>
      <c r="F86" s="61">
        <f t="shared" si="1"/>
        <v>120</v>
      </c>
      <c r="G86" s="64"/>
      <c r="H86" s="65">
        <v>95</v>
      </c>
    </row>
    <row r="87" spans="1:8" s="40" customFormat="1" ht="114.75" x14ac:dyDescent="0.2">
      <c r="A87" s="45">
        <v>96</v>
      </c>
      <c r="B87" s="46">
        <v>8</v>
      </c>
      <c r="C87" s="47" t="s">
        <v>115</v>
      </c>
      <c r="D87" s="48">
        <v>60</v>
      </c>
      <c r="E87" s="46">
        <f>0</f>
        <v>0</v>
      </c>
      <c r="F87" s="46">
        <f t="shared" si="1"/>
        <v>60</v>
      </c>
      <c r="G87" s="49"/>
      <c r="H87" s="50">
        <v>95.72</v>
      </c>
    </row>
    <row r="88" spans="1:8" s="40" customFormat="1" ht="140.25" x14ac:dyDescent="0.2">
      <c r="A88" s="60">
        <v>97</v>
      </c>
      <c r="B88" s="61">
        <v>10</v>
      </c>
      <c r="C88" s="62" t="s">
        <v>116</v>
      </c>
      <c r="D88" s="63">
        <v>60</v>
      </c>
      <c r="E88" s="61">
        <f>0</f>
        <v>0</v>
      </c>
      <c r="F88" s="61">
        <f t="shared" si="1"/>
        <v>60</v>
      </c>
      <c r="G88" s="64"/>
      <c r="H88" s="65">
        <v>57</v>
      </c>
    </row>
    <row r="89" spans="1:8" s="40" customFormat="1" ht="89.25" x14ac:dyDescent="0.2">
      <c r="A89" s="60">
        <v>98</v>
      </c>
      <c r="B89" s="61">
        <v>10</v>
      </c>
      <c r="C89" s="62" t="s">
        <v>117</v>
      </c>
      <c r="D89" s="63">
        <v>60</v>
      </c>
      <c r="E89" s="61">
        <f>0</f>
        <v>0</v>
      </c>
      <c r="F89" s="61">
        <f t="shared" si="1"/>
        <v>60</v>
      </c>
      <c r="G89" s="64"/>
      <c r="H89" s="65">
        <v>128.81</v>
      </c>
    </row>
    <row r="90" spans="1:8" s="40" customFormat="1" ht="76.5" x14ac:dyDescent="0.2">
      <c r="A90" s="34">
        <v>99</v>
      </c>
      <c r="B90" s="35">
        <v>11</v>
      </c>
      <c r="C90" s="36" t="s">
        <v>118</v>
      </c>
      <c r="D90" s="37">
        <v>360</v>
      </c>
      <c r="E90" s="35">
        <f>0</f>
        <v>0</v>
      </c>
      <c r="F90" s="35">
        <f t="shared" si="1"/>
        <v>360</v>
      </c>
      <c r="G90" s="38"/>
      <c r="H90" s="39">
        <v>19.989999999999998</v>
      </c>
    </row>
    <row r="91" spans="1:8" s="40" customFormat="1" ht="63.75" x14ac:dyDescent="0.2">
      <c r="A91" s="34">
        <v>100</v>
      </c>
      <c r="B91" s="35">
        <v>5</v>
      </c>
      <c r="C91" s="36" t="s">
        <v>119</v>
      </c>
      <c r="D91" s="37">
        <v>600</v>
      </c>
      <c r="E91" s="35">
        <f>0</f>
        <v>0</v>
      </c>
      <c r="F91" s="35">
        <f t="shared" si="1"/>
        <v>600</v>
      </c>
      <c r="G91" s="38"/>
      <c r="H91" s="39">
        <v>33.200000000000003</v>
      </c>
    </row>
    <row r="92" spans="1:8" s="44" customFormat="1" ht="63.75" x14ac:dyDescent="0.2">
      <c r="A92" s="41">
        <v>101</v>
      </c>
      <c r="B92" s="35">
        <v>24</v>
      </c>
      <c r="C92" s="36" t="s">
        <v>120</v>
      </c>
      <c r="D92" s="42">
        <v>1200</v>
      </c>
      <c r="E92" s="35">
        <f>0</f>
        <v>0</v>
      </c>
      <c r="F92" s="35">
        <f t="shared" si="1"/>
        <v>1200</v>
      </c>
      <c r="G92" s="38"/>
      <c r="H92" s="43">
        <v>5.84</v>
      </c>
    </row>
    <row r="93" spans="1:8" s="40" customFormat="1" ht="51" x14ac:dyDescent="0.2">
      <c r="A93" s="34">
        <v>102</v>
      </c>
      <c r="B93" s="35">
        <v>6</v>
      </c>
      <c r="C93" s="36" t="s">
        <v>121</v>
      </c>
      <c r="D93" s="37">
        <v>840</v>
      </c>
      <c r="E93" s="35">
        <f>0</f>
        <v>0</v>
      </c>
      <c r="F93" s="35">
        <f t="shared" si="1"/>
        <v>840</v>
      </c>
      <c r="G93" s="38"/>
      <c r="H93" s="39">
        <v>17.489999999999998</v>
      </c>
    </row>
    <row r="94" spans="1:8" s="40" customFormat="1" ht="63.75" x14ac:dyDescent="0.2">
      <c r="A94" s="34">
        <v>103</v>
      </c>
      <c r="B94" s="35">
        <v>9</v>
      </c>
      <c r="C94" s="36" t="s">
        <v>122</v>
      </c>
      <c r="D94" s="37">
        <v>1800</v>
      </c>
      <c r="E94" s="35">
        <f>0</f>
        <v>0</v>
      </c>
      <c r="F94" s="35">
        <f t="shared" si="1"/>
        <v>1800</v>
      </c>
      <c r="G94" s="38"/>
      <c r="H94" s="39">
        <v>7.75</v>
      </c>
    </row>
    <row r="95" spans="1:8" s="40" customFormat="1" ht="51" x14ac:dyDescent="0.2">
      <c r="A95" s="34">
        <v>104</v>
      </c>
      <c r="B95" s="35">
        <v>18</v>
      </c>
      <c r="C95" s="36" t="s">
        <v>123</v>
      </c>
      <c r="D95" s="37">
        <v>3000</v>
      </c>
      <c r="E95" s="35">
        <f>0</f>
        <v>0</v>
      </c>
      <c r="F95" s="35">
        <f t="shared" si="1"/>
        <v>3000</v>
      </c>
      <c r="G95" s="38" t="s">
        <v>124</v>
      </c>
      <c r="H95" s="39">
        <v>2</v>
      </c>
    </row>
    <row r="96" spans="1:8" s="40" customFormat="1" ht="51" x14ac:dyDescent="0.2">
      <c r="A96" s="34">
        <v>105</v>
      </c>
      <c r="B96" s="35">
        <v>21</v>
      </c>
      <c r="C96" s="36" t="s">
        <v>125</v>
      </c>
      <c r="D96" s="37">
        <v>1800</v>
      </c>
      <c r="E96" s="35">
        <f>0</f>
        <v>0</v>
      </c>
      <c r="F96" s="35">
        <f t="shared" si="1"/>
        <v>1800</v>
      </c>
      <c r="G96" s="38"/>
      <c r="H96" s="39">
        <v>7.9</v>
      </c>
    </row>
    <row r="97" spans="1:8" s="40" customFormat="1" ht="76.5" x14ac:dyDescent="0.2">
      <c r="A97" s="56">
        <v>106</v>
      </c>
      <c r="B97" s="54">
        <v>8</v>
      </c>
      <c r="C97" s="55" t="s">
        <v>126</v>
      </c>
      <c r="D97" s="56">
        <v>480</v>
      </c>
      <c r="E97" s="54">
        <v>480</v>
      </c>
      <c r="F97" s="54">
        <f t="shared" si="1"/>
        <v>0</v>
      </c>
      <c r="G97" s="57">
        <f>480-480</f>
        <v>0</v>
      </c>
      <c r="H97" s="58">
        <v>1.18</v>
      </c>
    </row>
    <row r="98" spans="1:8" s="40" customFormat="1" ht="51" x14ac:dyDescent="0.2">
      <c r="A98" s="34">
        <v>107</v>
      </c>
      <c r="B98" s="35">
        <v>23</v>
      </c>
      <c r="C98" s="36" t="s">
        <v>127</v>
      </c>
      <c r="D98" s="37">
        <v>720</v>
      </c>
      <c r="E98" s="35">
        <f>0</f>
        <v>0</v>
      </c>
      <c r="F98" s="35">
        <f t="shared" si="1"/>
        <v>720</v>
      </c>
      <c r="G98" s="38"/>
      <c r="H98" s="39">
        <v>0.2</v>
      </c>
    </row>
    <row r="99" spans="1:8" s="40" customFormat="1" ht="89.25" x14ac:dyDescent="0.2">
      <c r="A99" s="34">
        <v>108</v>
      </c>
      <c r="B99" s="35">
        <v>21</v>
      </c>
      <c r="C99" s="36" t="s">
        <v>128</v>
      </c>
      <c r="D99" s="37">
        <v>3000</v>
      </c>
      <c r="E99" s="35">
        <f>0</f>
        <v>0</v>
      </c>
      <c r="F99" s="35">
        <f t="shared" si="1"/>
        <v>3000</v>
      </c>
      <c r="G99" s="38"/>
      <c r="H99" s="39">
        <v>0.16</v>
      </c>
    </row>
    <row r="100" spans="1:8" s="40" customFormat="1" ht="51" x14ac:dyDescent="0.2">
      <c r="A100" s="34">
        <v>109</v>
      </c>
      <c r="B100" s="35">
        <v>13</v>
      </c>
      <c r="C100" s="36" t="s">
        <v>129</v>
      </c>
      <c r="D100" s="37">
        <v>1800</v>
      </c>
      <c r="E100" s="35">
        <f>0</f>
        <v>0</v>
      </c>
      <c r="F100" s="35">
        <f t="shared" si="1"/>
        <v>1800</v>
      </c>
      <c r="G100" s="38"/>
      <c r="H100" s="39">
        <v>2</v>
      </c>
    </row>
    <row r="101" spans="1:8" s="40" customFormat="1" ht="76.5" x14ac:dyDescent="0.2">
      <c r="A101" s="34">
        <v>110</v>
      </c>
      <c r="B101" s="35">
        <v>17</v>
      </c>
      <c r="C101" s="36" t="s">
        <v>130</v>
      </c>
      <c r="D101" s="37">
        <v>300</v>
      </c>
      <c r="E101" s="35">
        <f>0</f>
        <v>0</v>
      </c>
      <c r="F101" s="35">
        <f t="shared" si="1"/>
        <v>300</v>
      </c>
      <c r="G101" s="38"/>
      <c r="H101" s="39">
        <v>3.65</v>
      </c>
    </row>
    <row r="102" spans="1:8" s="40" customFormat="1" ht="63.75" x14ac:dyDescent="0.2">
      <c r="A102" s="34">
        <v>111</v>
      </c>
      <c r="B102" s="35">
        <v>22</v>
      </c>
      <c r="C102" s="36" t="s">
        <v>131</v>
      </c>
      <c r="D102" s="37">
        <v>300</v>
      </c>
      <c r="E102" s="35">
        <f>0</f>
        <v>0</v>
      </c>
      <c r="F102" s="35">
        <f t="shared" si="1"/>
        <v>300</v>
      </c>
      <c r="G102" s="38"/>
      <c r="H102" s="39">
        <v>10.49</v>
      </c>
    </row>
    <row r="103" spans="1:8" s="40" customFormat="1" ht="114.75" x14ac:dyDescent="0.2">
      <c r="A103" s="34">
        <v>112</v>
      </c>
      <c r="B103" s="35">
        <v>17</v>
      </c>
      <c r="C103" s="36" t="s">
        <v>132</v>
      </c>
      <c r="D103" s="37">
        <v>300</v>
      </c>
      <c r="E103" s="35">
        <f>0</f>
        <v>0</v>
      </c>
      <c r="F103" s="35">
        <f t="shared" si="1"/>
        <v>300</v>
      </c>
      <c r="G103" s="38"/>
      <c r="H103" s="39">
        <v>3.75</v>
      </c>
    </row>
    <row r="104" spans="1:8" s="40" customFormat="1" ht="153" x14ac:dyDescent="0.2">
      <c r="A104" s="45">
        <v>113</v>
      </c>
      <c r="B104" s="46">
        <v>8</v>
      </c>
      <c r="C104" s="47" t="s">
        <v>133</v>
      </c>
      <c r="D104" s="48">
        <v>360</v>
      </c>
      <c r="E104" s="46">
        <f>0</f>
        <v>0</v>
      </c>
      <c r="F104" s="46">
        <f t="shared" si="1"/>
        <v>360</v>
      </c>
      <c r="G104" s="49"/>
      <c r="H104" s="50">
        <v>12.72</v>
      </c>
    </row>
    <row r="105" spans="1:8" s="40" customFormat="1" ht="165.75" x14ac:dyDescent="0.2">
      <c r="A105" s="45">
        <v>114</v>
      </c>
      <c r="B105" s="46">
        <v>8</v>
      </c>
      <c r="C105" s="47" t="s">
        <v>134</v>
      </c>
      <c r="D105" s="48">
        <v>360</v>
      </c>
      <c r="E105" s="46">
        <f>0</f>
        <v>0</v>
      </c>
      <c r="F105" s="46">
        <f t="shared" si="1"/>
        <v>360</v>
      </c>
      <c r="G105" s="49"/>
      <c r="H105" s="50">
        <v>11.42</v>
      </c>
    </row>
    <row r="106" spans="1:8" s="40" customFormat="1" ht="153" x14ac:dyDescent="0.2">
      <c r="A106" s="34">
        <v>115</v>
      </c>
      <c r="B106" s="35">
        <v>9</v>
      </c>
      <c r="C106" s="36" t="s">
        <v>135</v>
      </c>
      <c r="D106" s="37">
        <v>360</v>
      </c>
      <c r="E106" s="35">
        <f>0</f>
        <v>0</v>
      </c>
      <c r="F106" s="35">
        <f t="shared" si="1"/>
        <v>360</v>
      </c>
      <c r="G106" s="38"/>
      <c r="H106" s="39">
        <v>14.1</v>
      </c>
    </row>
    <row r="107" spans="1:8" s="40" customFormat="1" ht="63.75" x14ac:dyDescent="0.2">
      <c r="A107" s="34">
        <v>116</v>
      </c>
      <c r="B107" s="35">
        <v>22</v>
      </c>
      <c r="C107" s="36" t="s">
        <v>136</v>
      </c>
      <c r="D107" s="37">
        <v>1200</v>
      </c>
      <c r="E107" s="35">
        <f>0</f>
        <v>0</v>
      </c>
      <c r="F107" s="35">
        <f t="shared" si="1"/>
        <v>1200</v>
      </c>
      <c r="G107" s="38"/>
      <c r="H107" s="39">
        <v>0.12</v>
      </c>
    </row>
    <row r="108" spans="1:8" s="40" customFormat="1" ht="38.25" x14ac:dyDescent="0.2">
      <c r="A108" s="34">
        <v>117</v>
      </c>
      <c r="B108" s="35">
        <v>21</v>
      </c>
      <c r="C108" s="36" t="s">
        <v>137</v>
      </c>
      <c r="D108" s="37">
        <v>3600</v>
      </c>
      <c r="E108" s="35">
        <f>0</f>
        <v>0</v>
      </c>
      <c r="F108" s="35">
        <f t="shared" si="1"/>
        <v>3600</v>
      </c>
      <c r="G108" s="38"/>
      <c r="H108" s="39">
        <v>0.39</v>
      </c>
    </row>
    <row r="109" spans="1:8" s="40" customFormat="1" ht="102" x14ac:dyDescent="0.2">
      <c r="A109" s="34">
        <v>118</v>
      </c>
      <c r="B109" s="35">
        <v>21</v>
      </c>
      <c r="C109" s="36" t="s">
        <v>138</v>
      </c>
      <c r="D109" s="37">
        <v>600</v>
      </c>
      <c r="E109" s="35">
        <f>0</f>
        <v>0</v>
      </c>
      <c r="F109" s="35">
        <f t="shared" si="1"/>
        <v>600</v>
      </c>
      <c r="G109" s="38"/>
      <c r="H109" s="39">
        <v>1.75</v>
      </c>
    </row>
    <row r="110" spans="1:8" s="40" customFormat="1" ht="51" x14ac:dyDescent="0.2">
      <c r="A110" s="45">
        <v>122</v>
      </c>
      <c r="B110" s="46">
        <v>8</v>
      </c>
      <c r="C110" s="47" t="s">
        <v>139</v>
      </c>
      <c r="D110" s="48">
        <v>600</v>
      </c>
      <c r="E110" s="46">
        <f>0</f>
        <v>0</v>
      </c>
      <c r="F110" s="46">
        <f t="shared" si="1"/>
        <v>600</v>
      </c>
      <c r="G110" s="49"/>
      <c r="H110" s="50">
        <v>17.3</v>
      </c>
    </row>
    <row r="111" spans="1:8" s="40" customFormat="1" ht="38.25" x14ac:dyDescent="0.2">
      <c r="A111" s="45">
        <v>123</v>
      </c>
      <c r="B111" s="46">
        <v>8</v>
      </c>
      <c r="C111" s="47" t="s">
        <v>140</v>
      </c>
      <c r="D111" s="48">
        <v>18000</v>
      </c>
      <c r="E111" s="66">
        <v>6000</v>
      </c>
      <c r="F111" s="46">
        <f t="shared" si="1"/>
        <v>12000</v>
      </c>
      <c r="G111" s="49"/>
      <c r="H111" s="50">
        <v>9.09</v>
      </c>
    </row>
    <row r="112" spans="1:8" s="40" customFormat="1" ht="38.25" x14ac:dyDescent="0.2">
      <c r="A112" s="45">
        <v>124</v>
      </c>
      <c r="B112" s="46">
        <v>8</v>
      </c>
      <c r="C112" s="47" t="s">
        <v>141</v>
      </c>
      <c r="D112" s="48">
        <v>1200</v>
      </c>
      <c r="E112" s="46">
        <f>0</f>
        <v>0</v>
      </c>
      <c r="F112" s="46">
        <f t="shared" si="1"/>
        <v>1200</v>
      </c>
      <c r="G112" s="49"/>
      <c r="H112" s="50">
        <v>10.7</v>
      </c>
    </row>
    <row r="113" spans="1:8" s="40" customFormat="1" ht="38.25" x14ac:dyDescent="0.2">
      <c r="A113" s="45">
        <v>125</v>
      </c>
      <c r="B113" s="46">
        <v>8</v>
      </c>
      <c r="C113" s="47" t="s">
        <v>142</v>
      </c>
      <c r="D113" s="48">
        <v>12000</v>
      </c>
      <c r="E113" s="46">
        <f>0</f>
        <v>0</v>
      </c>
      <c r="F113" s="46">
        <f t="shared" si="1"/>
        <v>12000</v>
      </c>
      <c r="G113" s="49"/>
      <c r="H113" s="50">
        <v>9.5</v>
      </c>
    </row>
    <row r="114" spans="1:8" s="40" customFormat="1" ht="63.75" x14ac:dyDescent="0.2">
      <c r="A114" s="34">
        <v>126</v>
      </c>
      <c r="B114" s="35">
        <v>14</v>
      </c>
      <c r="C114" s="36" t="s">
        <v>143</v>
      </c>
      <c r="D114" s="37">
        <v>4800</v>
      </c>
      <c r="E114" s="35">
        <f>0</f>
        <v>0</v>
      </c>
      <c r="F114" s="35">
        <f t="shared" si="1"/>
        <v>4800</v>
      </c>
      <c r="G114" s="38"/>
      <c r="H114" s="39">
        <v>0.35</v>
      </c>
    </row>
    <row r="115" spans="1:8" s="40" customFormat="1" ht="63.75" x14ac:dyDescent="0.2">
      <c r="A115" s="45">
        <v>133</v>
      </c>
      <c r="B115" s="46">
        <v>8</v>
      </c>
      <c r="C115" s="47" t="s">
        <v>144</v>
      </c>
      <c r="D115" s="48">
        <v>360</v>
      </c>
      <c r="E115" s="46">
        <f>0</f>
        <v>0</v>
      </c>
      <c r="F115" s="46">
        <f t="shared" si="1"/>
        <v>360</v>
      </c>
      <c r="G115" s="49"/>
      <c r="H115" s="50">
        <v>0.26</v>
      </c>
    </row>
    <row r="116" spans="1:8" s="40" customFormat="1" ht="51" x14ac:dyDescent="0.2">
      <c r="A116" s="45">
        <v>134</v>
      </c>
      <c r="B116" s="46">
        <v>8</v>
      </c>
      <c r="C116" s="47" t="s">
        <v>145</v>
      </c>
      <c r="D116" s="48">
        <v>240</v>
      </c>
      <c r="E116" s="46">
        <f>0</f>
        <v>0</v>
      </c>
      <c r="F116" s="46">
        <f t="shared" si="1"/>
        <v>240</v>
      </c>
      <c r="G116" s="49"/>
      <c r="H116" s="50">
        <v>12.97</v>
      </c>
    </row>
    <row r="117" spans="1:8" s="40" customFormat="1" ht="114.75" x14ac:dyDescent="0.2">
      <c r="A117" s="45">
        <v>135</v>
      </c>
      <c r="B117" s="46">
        <v>8</v>
      </c>
      <c r="C117" s="47" t="s">
        <v>146</v>
      </c>
      <c r="D117" s="48">
        <v>720</v>
      </c>
      <c r="E117" s="46">
        <f>0</f>
        <v>0</v>
      </c>
      <c r="F117" s="46">
        <f t="shared" si="1"/>
        <v>720</v>
      </c>
      <c r="G117" s="49"/>
      <c r="H117" s="50">
        <v>0.6</v>
      </c>
    </row>
    <row r="118" spans="1:8" s="40" customFormat="1" ht="114.75" x14ac:dyDescent="0.2">
      <c r="A118" s="45">
        <v>136</v>
      </c>
      <c r="B118" s="46">
        <v>8</v>
      </c>
      <c r="C118" s="47" t="s">
        <v>147</v>
      </c>
      <c r="D118" s="48">
        <v>600</v>
      </c>
      <c r="E118" s="46">
        <f>0</f>
        <v>0</v>
      </c>
      <c r="F118" s="46">
        <f t="shared" si="1"/>
        <v>600</v>
      </c>
      <c r="G118" s="49"/>
      <c r="H118" s="50">
        <v>6.34</v>
      </c>
    </row>
    <row r="119" spans="1:8" s="44" customFormat="1" ht="76.5" x14ac:dyDescent="0.2">
      <c r="A119" s="41">
        <v>137</v>
      </c>
      <c r="B119" s="35">
        <v>24</v>
      </c>
      <c r="C119" s="36" t="s">
        <v>148</v>
      </c>
      <c r="D119" s="42">
        <v>480</v>
      </c>
      <c r="E119" s="35">
        <f>0</f>
        <v>0</v>
      </c>
      <c r="F119" s="35">
        <f t="shared" si="1"/>
        <v>480</v>
      </c>
      <c r="G119" s="38"/>
      <c r="H119" s="43">
        <v>1.25</v>
      </c>
    </row>
    <row r="120" spans="1:8" s="40" customFormat="1" ht="76.5" x14ac:dyDescent="0.2">
      <c r="A120" s="45">
        <v>138</v>
      </c>
      <c r="B120" s="46">
        <v>8</v>
      </c>
      <c r="C120" s="47" t="s">
        <v>149</v>
      </c>
      <c r="D120" s="48">
        <v>480</v>
      </c>
      <c r="E120" s="46">
        <f>0</f>
        <v>0</v>
      </c>
      <c r="F120" s="46">
        <f t="shared" si="1"/>
        <v>480</v>
      </c>
      <c r="G120" s="49"/>
      <c r="H120" s="50">
        <v>0.85</v>
      </c>
    </row>
    <row r="121" spans="1:8" s="40" customFormat="1" ht="76.5" x14ac:dyDescent="0.2">
      <c r="A121" s="34">
        <v>139</v>
      </c>
      <c r="B121" s="35">
        <v>14</v>
      </c>
      <c r="C121" s="36" t="s">
        <v>150</v>
      </c>
      <c r="D121" s="37">
        <v>360</v>
      </c>
      <c r="E121" s="35">
        <f>0</f>
        <v>0</v>
      </c>
      <c r="F121" s="35">
        <f t="shared" si="1"/>
        <v>360</v>
      </c>
      <c r="G121" s="38"/>
      <c r="H121" s="39">
        <v>1.73</v>
      </c>
    </row>
    <row r="122" spans="1:8" s="44" customFormat="1" ht="76.5" x14ac:dyDescent="0.2">
      <c r="A122" s="41">
        <v>140</v>
      </c>
      <c r="B122" s="35">
        <v>15</v>
      </c>
      <c r="C122" s="36" t="s">
        <v>151</v>
      </c>
      <c r="D122" s="42">
        <v>360</v>
      </c>
      <c r="E122" s="35">
        <f>0</f>
        <v>0</v>
      </c>
      <c r="F122" s="35">
        <f t="shared" si="1"/>
        <v>360</v>
      </c>
      <c r="G122" s="38"/>
      <c r="H122" s="43">
        <v>2.02</v>
      </c>
    </row>
    <row r="123" spans="1:8" s="40" customFormat="1" ht="76.5" x14ac:dyDescent="0.2">
      <c r="A123" s="34">
        <v>141</v>
      </c>
      <c r="B123" s="35">
        <v>14</v>
      </c>
      <c r="C123" s="36" t="s">
        <v>152</v>
      </c>
      <c r="D123" s="37">
        <v>360</v>
      </c>
      <c r="E123" s="35">
        <f>0</f>
        <v>0</v>
      </c>
      <c r="F123" s="35">
        <f t="shared" si="1"/>
        <v>360</v>
      </c>
      <c r="G123" s="38"/>
      <c r="H123" s="39">
        <v>1.73</v>
      </c>
    </row>
    <row r="124" spans="1:8" s="44" customFormat="1" ht="76.5" x14ac:dyDescent="0.2">
      <c r="A124" s="41">
        <v>142</v>
      </c>
      <c r="B124" s="35">
        <v>15</v>
      </c>
      <c r="C124" s="36" t="s">
        <v>153</v>
      </c>
      <c r="D124" s="42">
        <v>360</v>
      </c>
      <c r="E124" s="35">
        <f>0</f>
        <v>0</v>
      </c>
      <c r="F124" s="35">
        <f t="shared" si="1"/>
        <v>360</v>
      </c>
      <c r="G124" s="38"/>
      <c r="H124" s="43">
        <v>1.89</v>
      </c>
    </row>
    <row r="125" spans="1:8" s="40" customFormat="1" ht="76.5" x14ac:dyDescent="0.2">
      <c r="A125" s="34">
        <v>143</v>
      </c>
      <c r="B125" s="35">
        <v>14</v>
      </c>
      <c r="C125" s="36" t="s">
        <v>154</v>
      </c>
      <c r="D125" s="37">
        <v>360</v>
      </c>
      <c r="E125" s="35">
        <f>0</f>
        <v>0</v>
      </c>
      <c r="F125" s="35">
        <f t="shared" si="1"/>
        <v>360</v>
      </c>
      <c r="G125" s="38"/>
      <c r="H125" s="39">
        <v>1.85</v>
      </c>
    </row>
    <row r="126" spans="1:8" s="44" customFormat="1" ht="76.5" x14ac:dyDescent="0.2">
      <c r="A126" s="41">
        <v>144</v>
      </c>
      <c r="B126" s="35">
        <v>15</v>
      </c>
      <c r="C126" s="36" t="s">
        <v>155</v>
      </c>
      <c r="D126" s="42">
        <v>360</v>
      </c>
      <c r="E126" s="35">
        <f>0</f>
        <v>0</v>
      </c>
      <c r="F126" s="35">
        <f t="shared" si="1"/>
        <v>360</v>
      </c>
      <c r="G126" s="38"/>
      <c r="H126" s="43">
        <v>2.02</v>
      </c>
    </row>
    <row r="127" spans="1:8" s="44" customFormat="1" ht="51" x14ac:dyDescent="0.2">
      <c r="A127" s="41">
        <v>145</v>
      </c>
      <c r="B127" s="35">
        <v>15</v>
      </c>
      <c r="C127" s="36" t="s">
        <v>156</v>
      </c>
      <c r="D127" s="42">
        <v>240</v>
      </c>
      <c r="E127" s="35">
        <f>0</f>
        <v>0</v>
      </c>
      <c r="F127" s="35">
        <f t="shared" si="1"/>
        <v>240</v>
      </c>
      <c r="G127" s="38"/>
      <c r="H127" s="43">
        <v>1.08</v>
      </c>
    </row>
    <row r="128" spans="1:8" s="40" customFormat="1" ht="102" x14ac:dyDescent="0.2">
      <c r="A128" s="45">
        <v>146</v>
      </c>
      <c r="B128" s="46">
        <v>8</v>
      </c>
      <c r="C128" s="47" t="s">
        <v>157</v>
      </c>
      <c r="D128" s="48">
        <v>300</v>
      </c>
      <c r="E128" s="46">
        <f>0</f>
        <v>0</v>
      </c>
      <c r="F128" s="46">
        <f t="shared" si="1"/>
        <v>300</v>
      </c>
      <c r="G128" s="49"/>
      <c r="H128" s="50">
        <v>64.5</v>
      </c>
    </row>
    <row r="129" spans="1:8" s="40" customFormat="1" ht="63.75" x14ac:dyDescent="0.2">
      <c r="A129" s="34">
        <v>147</v>
      </c>
      <c r="B129" s="35">
        <v>25</v>
      </c>
      <c r="C129" s="36" t="s">
        <v>158</v>
      </c>
      <c r="D129" s="37">
        <v>180</v>
      </c>
      <c r="E129" s="35">
        <f>0</f>
        <v>0</v>
      </c>
      <c r="F129" s="35">
        <f t="shared" si="1"/>
        <v>180</v>
      </c>
      <c r="G129" s="38"/>
      <c r="H129" s="39">
        <v>1.51</v>
      </c>
    </row>
    <row r="130" spans="1:8" s="40" customFormat="1" ht="76.5" x14ac:dyDescent="0.2">
      <c r="A130" s="34">
        <v>148</v>
      </c>
      <c r="B130" s="35">
        <v>25</v>
      </c>
      <c r="C130" s="36" t="s">
        <v>159</v>
      </c>
      <c r="D130" s="37">
        <v>180</v>
      </c>
      <c r="E130" s="35">
        <f>0</f>
        <v>0</v>
      </c>
      <c r="F130" s="35">
        <f t="shared" si="1"/>
        <v>180</v>
      </c>
      <c r="G130" s="38"/>
      <c r="H130" s="39">
        <v>1.49</v>
      </c>
    </row>
    <row r="131" spans="1:8" s="40" customFormat="1" ht="51" x14ac:dyDescent="0.2">
      <c r="A131" s="34">
        <v>149</v>
      </c>
      <c r="B131" s="35">
        <v>14</v>
      </c>
      <c r="C131" s="36" t="s">
        <v>160</v>
      </c>
      <c r="D131" s="37">
        <v>300</v>
      </c>
      <c r="E131" s="35">
        <f>0</f>
        <v>0</v>
      </c>
      <c r="F131" s="35">
        <f t="shared" si="1"/>
        <v>300</v>
      </c>
      <c r="G131" s="38"/>
      <c r="H131" s="39">
        <v>1.05</v>
      </c>
    </row>
    <row r="132" spans="1:8" s="40" customFormat="1" ht="51" x14ac:dyDescent="0.2">
      <c r="A132" s="34">
        <v>150</v>
      </c>
      <c r="B132" s="35">
        <v>14</v>
      </c>
      <c r="C132" s="36" t="s">
        <v>161</v>
      </c>
      <c r="D132" s="37">
        <v>300</v>
      </c>
      <c r="E132" s="35">
        <f>0</f>
        <v>0</v>
      </c>
      <c r="F132" s="35">
        <f t="shared" si="1"/>
        <v>300</v>
      </c>
      <c r="G132" s="38"/>
      <c r="H132" s="39">
        <v>1.05</v>
      </c>
    </row>
    <row r="133" spans="1:8" s="40" customFormat="1" ht="51" x14ac:dyDescent="0.2">
      <c r="A133" s="34">
        <v>151</v>
      </c>
      <c r="B133" s="35">
        <v>14</v>
      </c>
      <c r="C133" s="36" t="s">
        <v>162</v>
      </c>
      <c r="D133" s="37">
        <v>300</v>
      </c>
      <c r="E133" s="35">
        <f>0</f>
        <v>0</v>
      </c>
      <c r="F133" s="35">
        <f t="shared" si="1"/>
        <v>300</v>
      </c>
      <c r="G133" s="38"/>
      <c r="H133" s="39">
        <v>1.05</v>
      </c>
    </row>
    <row r="134" spans="1:8" s="44" customFormat="1" ht="51" x14ac:dyDescent="0.2">
      <c r="A134" s="41">
        <v>152</v>
      </c>
      <c r="B134" s="35">
        <v>15</v>
      </c>
      <c r="C134" s="36" t="s">
        <v>163</v>
      </c>
      <c r="D134" s="42">
        <v>300</v>
      </c>
      <c r="E134" s="35">
        <f>0</f>
        <v>0</v>
      </c>
      <c r="F134" s="35">
        <f t="shared" si="1"/>
        <v>300</v>
      </c>
      <c r="G134" s="38"/>
      <c r="H134" s="43">
        <v>0.94</v>
      </c>
    </row>
    <row r="135" spans="1:8" s="44" customFormat="1" ht="38.25" x14ac:dyDescent="0.2">
      <c r="A135" s="41">
        <v>153</v>
      </c>
      <c r="B135" s="35">
        <v>15</v>
      </c>
      <c r="C135" s="36" t="s">
        <v>164</v>
      </c>
      <c r="D135" s="42">
        <v>180</v>
      </c>
      <c r="E135" s="35">
        <f>0</f>
        <v>0</v>
      </c>
      <c r="F135" s="35">
        <f t="shared" si="1"/>
        <v>180</v>
      </c>
      <c r="G135" s="38"/>
      <c r="H135" s="43">
        <v>0.94</v>
      </c>
    </row>
    <row r="136" spans="1:8" s="44" customFormat="1" ht="38.25" x14ac:dyDescent="0.2">
      <c r="A136" s="41">
        <v>154</v>
      </c>
      <c r="B136" s="35">
        <v>24</v>
      </c>
      <c r="C136" s="36" t="s">
        <v>165</v>
      </c>
      <c r="D136" s="42">
        <v>180</v>
      </c>
      <c r="E136" s="35">
        <f>0</f>
        <v>0</v>
      </c>
      <c r="F136" s="35">
        <f t="shared" si="1"/>
        <v>180</v>
      </c>
      <c r="G136" s="38"/>
      <c r="H136" s="43">
        <v>1.21</v>
      </c>
    </row>
    <row r="137" spans="1:8" s="40" customFormat="1" ht="51" x14ac:dyDescent="0.2">
      <c r="A137" s="34">
        <v>155</v>
      </c>
      <c r="B137" s="35">
        <v>14</v>
      </c>
      <c r="C137" s="36" t="s">
        <v>166</v>
      </c>
      <c r="D137" s="37">
        <v>180</v>
      </c>
      <c r="E137" s="35">
        <f>0</f>
        <v>0</v>
      </c>
      <c r="F137" s="35">
        <f t="shared" si="1"/>
        <v>180</v>
      </c>
      <c r="G137" s="38"/>
      <c r="H137" s="39">
        <v>1.18</v>
      </c>
    </row>
    <row r="138" spans="1:8" s="40" customFormat="1" ht="51" x14ac:dyDescent="0.2">
      <c r="A138" s="34">
        <v>156</v>
      </c>
      <c r="B138" s="35">
        <v>13</v>
      </c>
      <c r="C138" s="36" t="s">
        <v>167</v>
      </c>
      <c r="D138" s="37">
        <v>6000</v>
      </c>
      <c r="E138" s="35">
        <f>0</f>
        <v>0</v>
      </c>
      <c r="F138" s="35">
        <f t="shared" si="1"/>
        <v>6000</v>
      </c>
      <c r="G138" s="38"/>
      <c r="H138" s="39">
        <v>1.3</v>
      </c>
    </row>
    <row r="139" spans="1:8" s="40" customFormat="1" ht="51" x14ac:dyDescent="0.2">
      <c r="A139" s="34">
        <v>157</v>
      </c>
      <c r="B139" s="35">
        <v>13</v>
      </c>
      <c r="C139" s="36" t="s">
        <v>168</v>
      </c>
      <c r="D139" s="37">
        <v>600</v>
      </c>
      <c r="E139" s="35">
        <f>0</f>
        <v>0</v>
      </c>
      <c r="F139" s="35">
        <f t="shared" si="1"/>
        <v>600</v>
      </c>
      <c r="G139" s="38"/>
      <c r="H139" s="39">
        <v>1.3</v>
      </c>
    </row>
    <row r="140" spans="1:8" s="40" customFormat="1" ht="51" x14ac:dyDescent="0.2">
      <c r="A140" s="34">
        <v>158</v>
      </c>
      <c r="B140" s="35">
        <v>14</v>
      </c>
      <c r="C140" s="36" t="s">
        <v>169</v>
      </c>
      <c r="D140" s="37">
        <v>3000</v>
      </c>
      <c r="E140" s="35">
        <f>0</f>
        <v>0</v>
      </c>
      <c r="F140" s="35">
        <f t="shared" si="1"/>
        <v>3000</v>
      </c>
      <c r="G140" s="38"/>
      <c r="H140" s="39">
        <v>1.27</v>
      </c>
    </row>
    <row r="141" spans="1:8" s="40" customFormat="1" ht="63.75" x14ac:dyDescent="0.2">
      <c r="A141" s="34">
        <v>159</v>
      </c>
      <c r="B141" s="35">
        <v>14</v>
      </c>
      <c r="C141" s="36" t="s">
        <v>170</v>
      </c>
      <c r="D141" s="37">
        <v>3000</v>
      </c>
      <c r="E141" s="35">
        <f>0</f>
        <v>0</v>
      </c>
      <c r="F141" s="35">
        <f t="shared" ref="F141:F148" si="2">D141-E141</f>
        <v>3000</v>
      </c>
      <c r="G141" s="38"/>
      <c r="H141" s="39">
        <v>1.28</v>
      </c>
    </row>
    <row r="142" spans="1:8" s="40" customFormat="1" ht="76.5" x14ac:dyDescent="0.2">
      <c r="A142" s="34">
        <v>160</v>
      </c>
      <c r="B142" s="35">
        <v>6</v>
      </c>
      <c r="C142" s="36" t="s">
        <v>171</v>
      </c>
      <c r="D142" s="37">
        <v>480</v>
      </c>
      <c r="E142" s="35">
        <f>0</f>
        <v>0</v>
      </c>
      <c r="F142" s="35">
        <f t="shared" si="2"/>
        <v>480</v>
      </c>
      <c r="G142" s="38"/>
      <c r="H142" s="39">
        <v>7.54</v>
      </c>
    </row>
    <row r="143" spans="1:8" s="40" customFormat="1" ht="51" x14ac:dyDescent="0.2">
      <c r="A143" s="34">
        <v>163</v>
      </c>
      <c r="B143" s="35">
        <v>7</v>
      </c>
      <c r="C143" s="36" t="s">
        <v>172</v>
      </c>
      <c r="D143" s="37">
        <v>1800</v>
      </c>
      <c r="E143" s="35">
        <f>0</f>
        <v>0</v>
      </c>
      <c r="F143" s="35">
        <f t="shared" si="2"/>
        <v>1800</v>
      </c>
      <c r="G143" s="38"/>
      <c r="H143" s="39">
        <v>0.49</v>
      </c>
    </row>
    <row r="144" spans="1:8" s="40" customFormat="1" ht="51" x14ac:dyDescent="0.2">
      <c r="A144" s="34">
        <v>164</v>
      </c>
      <c r="B144" s="35">
        <v>26</v>
      </c>
      <c r="C144" s="36" t="s">
        <v>173</v>
      </c>
      <c r="D144" s="37">
        <v>600</v>
      </c>
      <c r="E144" s="35">
        <f>0</f>
        <v>0</v>
      </c>
      <c r="F144" s="35">
        <f t="shared" si="2"/>
        <v>600</v>
      </c>
      <c r="G144" s="38"/>
      <c r="H144" s="39">
        <v>1.88</v>
      </c>
    </row>
    <row r="145" spans="1:8" s="40" customFormat="1" ht="63.75" x14ac:dyDescent="0.2">
      <c r="A145" s="34">
        <v>168</v>
      </c>
      <c r="B145" s="35">
        <v>14</v>
      </c>
      <c r="C145" s="36" t="s">
        <v>174</v>
      </c>
      <c r="D145" s="37">
        <v>1200</v>
      </c>
      <c r="E145" s="35">
        <f>0</f>
        <v>0</v>
      </c>
      <c r="F145" s="35">
        <f t="shared" si="2"/>
        <v>1200</v>
      </c>
      <c r="G145" s="38"/>
      <c r="H145" s="39">
        <v>0.15</v>
      </c>
    </row>
    <row r="146" spans="1:8" s="44" customFormat="1" ht="38.25" x14ac:dyDescent="0.2">
      <c r="A146" s="41">
        <v>173</v>
      </c>
      <c r="B146" s="35">
        <v>24</v>
      </c>
      <c r="C146" s="36" t="s">
        <v>175</v>
      </c>
      <c r="D146" s="42">
        <v>1800</v>
      </c>
      <c r="E146" s="35">
        <f>0</f>
        <v>0</v>
      </c>
      <c r="F146" s="35">
        <f t="shared" si="2"/>
        <v>1800</v>
      </c>
      <c r="G146" s="38"/>
      <c r="H146" s="43">
        <v>2.69</v>
      </c>
    </row>
    <row r="147" spans="1:8" s="40" customFormat="1" ht="51" x14ac:dyDescent="0.2">
      <c r="A147" s="34">
        <v>174</v>
      </c>
      <c r="B147" s="35">
        <v>13</v>
      </c>
      <c r="C147" s="36" t="s">
        <v>176</v>
      </c>
      <c r="D147" s="37">
        <v>1200</v>
      </c>
      <c r="E147" s="35">
        <f>0</f>
        <v>0</v>
      </c>
      <c r="F147" s="35">
        <f t="shared" si="2"/>
        <v>1200</v>
      </c>
      <c r="G147" s="38"/>
      <c r="H147" s="39">
        <v>2.8</v>
      </c>
    </row>
    <row r="148" spans="1:8" s="40" customFormat="1" ht="63.75" x14ac:dyDescent="0.2">
      <c r="A148" s="34">
        <v>175</v>
      </c>
      <c r="B148" s="35">
        <v>14</v>
      </c>
      <c r="C148" s="36" t="s">
        <v>177</v>
      </c>
      <c r="D148" s="37">
        <v>300</v>
      </c>
      <c r="E148" s="35">
        <f>0</f>
        <v>0</v>
      </c>
      <c r="F148" s="35">
        <f t="shared" si="2"/>
        <v>300</v>
      </c>
      <c r="G148" s="38"/>
      <c r="H148" s="39">
        <v>1.6</v>
      </c>
    </row>
    <row r="149" spans="1:8" x14ac:dyDescent="0.25">
      <c r="A149" s="67"/>
      <c r="B149" s="67"/>
      <c r="C149" s="68"/>
      <c r="D149" s="69" t="s">
        <v>178</v>
      </c>
      <c r="E149" s="70"/>
      <c r="F149" s="70"/>
      <c r="G149" s="71"/>
    </row>
    <row r="150" spans="1:8" x14ac:dyDescent="0.25">
      <c r="C150" s="42" t="s">
        <v>179</v>
      </c>
      <c r="D150" s="69"/>
      <c r="E150" s="69"/>
      <c r="F150" s="70"/>
      <c r="G150" s="71"/>
    </row>
    <row r="151" spans="1:8" x14ac:dyDescent="0.25">
      <c r="C151" s="72" t="s">
        <v>180</v>
      </c>
      <c r="D151" s="73"/>
      <c r="E151" s="69"/>
      <c r="F151" s="70"/>
      <c r="G151" s="71"/>
    </row>
    <row r="152" spans="1:8" x14ac:dyDescent="0.25">
      <c r="C152" s="74" t="s">
        <v>181</v>
      </c>
      <c r="D152" s="73"/>
      <c r="E152" s="69"/>
      <c r="F152" s="70"/>
      <c r="G152" s="71"/>
    </row>
    <row r="153" spans="1:8" ht="25.5" x14ac:dyDescent="0.25">
      <c r="C153" s="75" t="s">
        <v>182</v>
      </c>
      <c r="D153" s="73"/>
      <c r="E153" s="69"/>
      <c r="F153" s="70"/>
      <c r="G153" s="71"/>
    </row>
    <row r="154" spans="1:8" x14ac:dyDescent="0.25">
      <c r="A154" s="73"/>
      <c r="B154" s="73"/>
      <c r="C154" s="76"/>
      <c r="D154" s="73" t="s">
        <v>183</v>
      </c>
      <c r="E154" s="69"/>
      <c r="F154" s="70"/>
      <c r="G154" s="71"/>
    </row>
    <row r="155" spans="1:8" x14ac:dyDescent="0.25">
      <c r="A155" s="170" t="s">
        <v>184</v>
      </c>
      <c r="B155" s="170"/>
      <c r="C155" s="170"/>
      <c r="D155" s="170"/>
      <c r="E155" s="170"/>
      <c r="F155" s="70"/>
      <c r="G155" s="71"/>
    </row>
    <row r="156" spans="1:8" x14ac:dyDescent="0.25">
      <c r="A156" s="171" t="s">
        <v>185</v>
      </c>
      <c r="B156" s="171"/>
      <c r="C156" s="171"/>
      <c r="D156" s="171"/>
      <c r="E156" s="171"/>
      <c r="F156" s="70"/>
      <c r="G156" s="71"/>
    </row>
    <row r="157" spans="1:8" x14ac:dyDescent="0.25">
      <c r="A157" s="69"/>
      <c r="B157" s="69"/>
      <c r="C157" s="76"/>
      <c r="D157" s="73"/>
      <c r="E157" s="73"/>
      <c r="F157" s="69"/>
      <c r="G157" s="77"/>
    </row>
    <row r="158" spans="1:8" x14ac:dyDescent="0.25">
      <c r="A158" s="78" t="s">
        <v>186</v>
      </c>
      <c r="B158" s="172" t="s">
        <v>187</v>
      </c>
      <c r="C158" s="173"/>
      <c r="D158" s="173"/>
      <c r="E158" s="174"/>
      <c r="F158" s="175" t="s">
        <v>188</v>
      </c>
      <c r="G158" s="176"/>
      <c r="H158" s="79" t="s">
        <v>189</v>
      </c>
    </row>
    <row r="159" spans="1:8" x14ac:dyDescent="0.25">
      <c r="A159" s="80">
        <v>1</v>
      </c>
      <c r="B159" s="139" t="s">
        <v>190</v>
      </c>
      <c r="C159" s="140"/>
      <c r="D159" s="140"/>
      <c r="E159" s="141"/>
      <c r="F159" s="142" t="s">
        <v>191</v>
      </c>
      <c r="G159" s="143"/>
      <c r="H159" s="81" t="s">
        <v>192</v>
      </c>
    </row>
    <row r="160" spans="1:8" x14ac:dyDescent="0.25">
      <c r="A160" s="80">
        <v>2</v>
      </c>
      <c r="B160" s="139" t="s">
        <v>193</v>
      </c>
      <c r="C160" s="140"/>
      <c r="D160" s="140"/>
      <c r="E160" s="141"/>
      <c r="F160" s="142" t="s">
        <v>194</v>
      </c>
      <c r="G160" s="143"/>
      <c r="H160" s="81" t="s">
        <v>192</v>
      </c>
    </row>
    <row r="161" spans="1:8" x14ac:dyDescent="0.25">
      <c r="A161" s="80">
        <v>3</v>
      </c>
      <c r="B161" s="139" t="s">
        <v>195</v>
      </c>
      <c r="C161" s="140"/>
      <c r="D161" s="140"/>
      <c r="E161" s="141"/>
      <c r="F161" s="142" t="s">
        <v>196</v>
      </c>
      <c r="G161" s="143"/>
      <c r="H161" s="82" t="s">
        <v>192</v>
      </c>
    </row>
    <row r="162" spans="1:8" s="85" customFormat="1" x14ac:dyDescent="0.25">
      <c r="A162" s="83">
        <v>4</v>
      </c>
      <c r="B162" s="158" t="s">
        <v>197</v>
      </c>
      <c r="C162" s="159"/>
      <c r="D162" s="159"/>
      <c r="E162" s="160"/>
      <c r="F162" s="161" t="s">
        <v>198</v>
      </c>
      <c r="G162" s="162"/>
      <c r="H162" s="84" t="s">
        <v>192</v>
      </c>
    </row>
    <row r="163" spans="1:8" s="85" customFormat="1" x14ac:dyDescent="0.25">
      <c r="A163" s="80">
        <v>5</v>
      </c>
      <c r="B163" s="139" t="s">
        <v>199</v>
      </c>
      <c r="C163" s="140"/>
      <c r="D163" s="140"/>
      <c r="E163" s="141"/>
      <c r="F163" s="142" t="s">
        <v>200</v>
      </c>
      <c r="G163" s="143"/>
      <c r="H163" s="82" t="s">
        <v>192</v>
      </c>
    </row>
    <row r="164" spans="1:8" s="85" customFormat="1" x14ac:dyDescent="0.25">
      <c r="A164" s="80">
        <v>6</v>
      </c>
      <c r="B164" s="139" t="s">
        <v>201</v>
      </c>
      <c r="C164" s="140"/>
      <c r="D164" s="140"/>
      <c r="E164" s="141"/>
      <c r="F164" s="142" t="s">
        <v>202</v>
      </c>
      <c r="G164" s="143"/>
      <c r="H164" s="82" t="s">
        <v>192</v>
      </c>
    </row>
    <row r="165" spans="1:8" s="85" customFormat="1" x14ac:dyDescent="0.25">
      <c r="A165" s="80">
        <v>7</v>
      </c>
      <c r="B165" s="139" t="s">
        <v>203</v>
      </c>
      <c r="C165" s="140"/>
      <c r="D165" s="140"/>
      <c r="E165" s="141"/>
      <c r="F165" s="142" t="s">
        <v>204</v>
      </c>
      <c r="G165" s="143"/>
      <c r="H165" s="82" t="s">
        <v>192</v>
      </c>
    </row>
    <row r="166" spans="1:8" s="85" customFormat="1" x14ac:dyDescent="0.25">
      <c r="A166" s="83">
        <v>8</v>
      </c>
      <c r="B166" s="158" t="s">
        <v>205</v>
      </c>
      <c r="C166" s="159"/>
      <c r="D166" s="159"/>
      <c r="E166" s="160"/>
      <c r="F166" s="161" t="s">
        <v>206</v>
      </c>
      <c r="G166" s="162"/>
      <c r="H166" s="84" t="s">
        <v>192</v>
      </c>
    </row>
    <row r="167" spans="1:8" s="85" customFormat="1" x14ac:dyDescent="0.25">
      <c r="A167" s="80">
        <v>9</v>
      </c>
      <c r="B167" s="139" t="s">
        <v>207</v>
      </c>
      <c r="C167" s="140"/>
      <c r="D167" s="140"/>
      <c r="E167" s="141"/>
      <c r="F167" s="142" t="s">
        <v>208</v>
      </c>
      <c r="G167" s="143"/>
      <c r="H167" s="82" t="s">
        <v>192</v>
      </c>
    </row>
    <row r="168" spans="1:8" s="85" customFormat="1" x14ac:dyDescent="0.25">
      <c r="A168" s="86">
        <v>10</v>
      </c>
      <c r="B168" s="163" t="s">
        <v>209</v>
      </c>
      <c r="C168" s="164"/>
      <c r="D168" s="164"/>
      <c r="E168" s="165"/>
      <c r="F168" s="163" t="s">
        <v>210</v>
      </c>
      <c r="G168" s="164"/>
      <c r="H168" s="87" t="s">
        <v>211</v>
      </c>
    </row>
    <row r="169" spans="1:8" s="85" customFormat="1" x14ac:dyDescent="0.25">
      <c r="A169" s="80">
        <v>11</v>
      </c>
      <c r="B169" s="139" t="s">
        <v>212</v>
      </c>
      <c r="C169" s="140"/>
      <c r="D169" s="140"/>
      <c r="E169" s="141"/>
      <c r="F169" s="142" t="s">
        <v>213</v>
      </c>
      <c r="G169" s="143"/>
      <c r="H169" s="82" t="s">
        <v>192</v>
      </c>
    </row>
    <row r="170" spans="1:8" s="85" customFormat="1" x14ac:dyDescent="0.25">
      <c r="A170" s="80">
        <v>13</v>
      </c>
      <c r="B170" s="139" t="s">
        <v>214</v>
      </c>
      <c r="C170" s="140"/>
      <c r="D170" s="140"/>
      <c r="E170" s="141"/>
      <c r="F170" s="142" t="s">
        <v>215</v>
      </c>
      <c r="G170" s="143"/>
      <c r="H170" s="82" t="s">
        <v>192</v>
      </c>
    </row>
    <row r="171" spans="1:8" s="85" customFormat="1" x14ac:dyDescent="0.25">
      <c r="A171" s="80">
        <v>14</v>
      </c>
      <c r="B171" s="139" t="s">
        <v>216</v>
      </c>
      <c r="C171" s="140"/>
      <c r="D171" s="140"/>
      <c r="E171" s="141"/>
      <c r="F171" s="142" t="s">
        <v>217</v>
      </c>
      <c r="G171" s="143"/>
      <c r="H171" s="82" t="s">
        <v>192</v>
      </c>
    </row>
    <row r="172" spans="1:8" s="88" customFormat="1" ht="14.25" x14ac:dyDescent="0.25">
      <c r="A172" s="42">
        <v>15</v>
      </c>
      <c r="B172" s="153" t="s">
        <v>218</v>
      </c>
      <c r="C172" s="154"/>
      <c r="D172" s="154"/>
      <c r="E172" s="155"/>
      <c r="F172" s="156" t="s">
        <v>219</v>
      </c>
      <c r="G172" s="157"/>
      <c r="H172" s="42" t="s">
        <v>192</v>
      </c>
    </row>
    <row r="173" spans="1:8" s="85" customFormat="1" x14ac:dyDescent="0.25">
      <c r="A173" s="83">
        <v>16</v>
      </c>
      <c r="B173" s="158" t="s">
        <v>220</v>
      </c>
      <c r="C173" s="159"/>
      <c r="D173" s="159"/>
      <c r="E173" s="160"/>
      <c r="F173" s="161" t="s">
        <v>221</v>
      </c>
      <c r="G173" s="162"/>
      <c r="H173" s="84" t="s">
        <v>192</v>
      </c>
    </row>
    <row r="174" spans="1:8" s="85" customFormat="1" x14ac:dyDescent="0.25">
      <c r="A174" s="80">
        <v>17</v>
      </c>
      <c r="B174" s="139" t="s">
        <v>222</v>
      </c>
      <c r="C174" s="140"/>
      <c r="D174" s="140"/>
      <c r="E174" s="141"/>
      <c r="F174" s="142" t="s">
        <v>223</v>
      </c>
      <c r="G174" s="143"/>
      <c r="H174" s="82" t="s">
        <v>192</v>
      </c>
    </row>
    <row r="175" spans="1:8" s="85" customFormat="1" x14ac:dyDescent="0.25">
      <c r="A175" s="80">
        <v>18</v>
      </c>
      <c r="B175" s="139" t="s">
        <v>224</v>
      </c>
      <c r="C175" s="140"/>
      <c r="D175" s="140"/>
      <c r="E175" s="141"/>
      <c r="F175" s="142" t="s">
        <v>225</v>
      </c>
      <c r="G175" s="143"/>
      <c r="H175" s="82" t="s">
        <v>192</v>
      </c>
    </row>
    <row r="176" spans="1:8" s="85" customFormat="1" x14ac:dyDescent="0.25">
      <c r="A176" s="80">
        <v>19</v>
      </c>
      <c r="B176" s="139" t="s">
        <v>226</v>
      </c>
      <c r="C176" s="140"/>
      <c r="D176" s="140"/>
      <c r="E176" s="141"/>
      <c r="F176" s="142" t="s">
        <v>227</v>
      </c>
      <c r="G176" s="143"/>
      <c r="H176" s="82" t="s">
        <v>192</v>
      </c>
    </row>
    <row r="177" spans="1:8" s="85" customFormat="1" ht="15.75" x14ac:dyDescent="0.25">
      <c r="A177" s="89">
        <v>21</v>
      </c>
      <c r="B177" s="139" t="s">
        <v>228</v>
      </c>
      <c r="C177" s="140"/>
      <c r="D177" s="140"/>
      <c r="E177" s="141"/>
      <c r="F177" s="142" t="s">
        <v>229</v>
      </c>
      <c r="G177" s="143"/>
      <c r="H177" s="82" t="s">
        <v>192</v>
      </c>
    </row>
    <row r="178" spans="1:8" s="85" customFormat="1" ht="15.75" x14ac:dyDescent="0.25">
      <c r="A178" s="89">
        <v>22</v>
      </c>
      <c r="B178" s="139" t="s">
        <v>230</v>
      </c>
      <c r="C178" s="140"/>
      <c r="D178" s="140"/>
      <c r="E178" s="141"/>
      <c r="F178" s="142" t="s">
        <v>231</v>
      </c>
      <c r="G178" s="143"/>
      <c r="H178" s="82" t="s">
        <v>192</v>
      </c>
    </row>
    <row r="179" spans="1:8" s="85" customFormat="1" ht="15.75" x14ac:dyDescent="0.25">
      <c r="A179" s="89">
        <v>23</v>
      </c>
      <c r="B179" s="139" t="s">
        <v>232</v>
      </c>
      <c r="C179" s="140"/>
      <c r="D179" s="140"/>
      <c r="E179" s="141"/>
      <c r="F179" s="142" t="s">
        <v>233</v>
      </c>
      <c r="G179" s="143"/>
      <c r="H179" s="82" t="s">
        <v>192</v>
      </c>
    </row>
    <row r="180" spans="1:8" s="85" customFormat="1" x14ac:dyDescent="0.25">
      <c r="A180" s="89">
        <v>24</v>
      </c>
      <c r="B180" s="153" t="s">
        <v>234</v>
      </c>
      <c r="C180" s="154"/>
      <c r="D180" s="154"/>
      <c r="E180" s="155"/>
      <c r="F180" s="156" t="s">
        <v>235</v>
      </c>
      <c r="G180" s="157"/>
      <c r="H180" s="42" t="s">
        <v>192</v>
      </c>
    </row>
    <row r="181" spans="1:8" s="85" customFormat="1" ht="15" customHeight="1" x14ac:dyDescent="0.25">
      <c r="A181" s="89">
        <v>25</v>
      </c>
      <c r="B181" s="139" t="s">
        <v>236</v>
      </c>
      <c r="C181" s="140"/>
      <c r="D181" s="140"/>
      <c r="E181" s="141"/>
      <c r="F181" s="142" t="s">
        <v>237</v>
      </c>
      <c r="G181" s="143"/>
      <c r="H181" s="82" t="s">
        <v>192</v>
      </c>
    </row>
    <row r="182" spans="1:8" s="85" customFormat="1" ht="15.75" x14ac:dyDescent="0.25">
      <c r="A182" s="89">
        <v>26</v>
      </c>
      <c r="B182" s="139" t="s">
        <v>238</v>
      </c>
      <c r="C182" s="140"/>
      <c r="D182" s="140"/>
      <c r="E182" s="141"/>
      <c r="F182" s="142" t="s">
        <v>239</v>
      </c>
      <c r="G182" s="143"/>
      <c r="H182" s="82" t="s">
        <v>192</v>
      </c>
    </row>
    <row r="183" spans="1:8" s="85" customFormat="1" ht="15.75" x14ac:dyDescent="0.25">
      <c r="A183" s="89">
        <v>27</v>
      </c>
      <c r="B183" s="139" t="s">
        <v>240</v>
      </c>
      <c r="C183" s="140"/>
      <c r="D183" s="140"/>
      <c r="E183" s="141"/>
      <c r="F183" s="142" t="s">
        <v>241</v>
      </c>
      <c r="G183" s="143"/>
      <c r="H183" s="82" t="s">
        <v>192</v>
      </c>
    </row>
    <row r="184" spans="1:8" ht="16.5" customHeight="1" thickBot="1" x14ac:dyDescent="0.3">
      <c r="A184" s="69"/>
      <c r="B184" s="69"/>
      <c r="C184" s="76"/>
      <c r="D184" s="73"/>
      <c r="E184" s="73"/>
      <c r="F184" s="69"/>
      <c r="G184" s="77"/>
    </row>
    <row r="185" spans="1:8" ht="15.75" customHeight="1" thickTop="1" x14ac:dyDescent="0.25">
      <c r="A185" s="144" t="s">
        <v>242</v>
      </c>
      <c r="B185" s="144"/>
      <c r="C185" s="145"/>
      <c r="D185" s="146" t="s">
        <v>243</v>
      </c>
      <c r="E185" s="147"/>
      <c r="F185" s="70"/>
      <c r="G185" s="70"/>
      <c r="H185" s="90"/>
    </row>
    <row r="186" spans="1:8" x14ac:dyDescent="0.25">
      <c r="A186" s="152" t="s">
        <v>244</v>
      </c>
      <c r="B186" s="152"/>
      <c r="C186" s="91"/>
      <c r="D186" s="148"/>
      <c r="E186" s="149"/>
      <c r="F186" s="70"/>
      <c r="G186" s="71"/>
    </row>
    <row r="187" spans="1:8" x14ac:dyDescent="0.25">
      <c r="A187" s="152" t="s">
        <v>245</v>
      </c>
      <c r="B187" s="152"/>
      <c r="C187" s="91"/>
      <c r="D187" s="148"/>
      <c r="E187" s="149"/>
      <c r="F187" s="70"/>
      <c r="G187" s="71"/>
    </row>
    <row r="188" spans="1:8" ht="15.75" thickBot="1" x14ac:dyDescent="0.3">
      <c r="A188" s="152" t="s">
        <v>246</v>
      </c>
      <c r="B188" s="152"/>
      <c r="C188" s="91"/>
      <c r="D188" s="150"/>
      <c r="E188" s="151"/>
      <c r="F188" s="70"/>
      <c r="G188" s="71"/>
    </row>
    <row r="189" spans="1:8" ht="15.75" thickTop="1" x14ac:dyDescent="0.25">
      <c r="A189" s="67"/>
      <c r="B189" s="67"/>
      <c r="C189" s="68"/>
      <c r="D189" s="92"/>
      <c r="E189" s="70"/>
      <c r="F189" s="70"/>
      <c r="G189" s="71"/>
    </row>
    <row r="192" spans="1:8" ht="16.5" customHeight="1" x14ac:dyDescent="0.25"/>
    <row r="225" ht="16.5" customHeight="1" x14ac:dyDescent="0.25"/>
  </sheetData>
  <sheetProtection algorithmName="SHA-512" hashValue="QUc9I0sUc5SgVD9F55r14qJPG1z1l0zXvREvRc2cfPCWQisS3x37asyZGrviCT5gSlIcyGBOpy17382ESb1JJA==" saltValue="GUV7IYKxn9+irJ3jAPJWZw==" spinCount="100000" sheet="1" objects="1" scenarios="1"/>
  <mergeCells count="68">
    <mergeCell ref="A1:H1"/>
    <mergeCell ref="A2:H2"/>
    <mergeCell ref="B3:D3"/>
    <mergeCell ref="B4:C4"/>
    <mergeCell ref="F4:F5"/>
    <mergeCell ref="G4:G5"/>
    <mergeCell ref="B5:C5"/>
    <mergeCell ref="B8:H8"/>
    <mergeCell ref="B9:H9"/>
    <mergeCell ref="A155:E155"/>
    <mergeCell ref="A156:E156"/>
    <mergeCell ref="B158:E158"/>
    <mergeCell ref="F158:G158"/>
    <mergeCell ref="B159:E159"/>
    <mergeCell ref="F159:G159"/>
    <mergeCell ref="B160:E160"/>
    <mergeCell ref="F160:G160"/>
    <mergeCell ref="B161:E161"/>
    <mergeCell ref="F161:G161"/>
    <mergeCell ref="B162:E162"/>
    <mergeCell ref="F162:G162"/>
    <mergeCell ref="B163:E163"/>
    <mergeCell ref="F163:G163"/>
    <mergeCell ref="B164:E164"/>
    <mergeCell ref="F164:G164"/>
    <mergeCell ref="B165:E165"/>
    <mergeCell ref="F165:G165"/>
    <mergeCell ref="B166:E166"/>
    <mergeCell ref="F166:G166"/>
    <mergeCell ref="B167:E167"/>
    <mergeCell ref="F167:G167"/>
    <mergeCell ref="B168:E168"/>
    <mergeCell ref="F168:G168"/>
    <mergeCell ref="B169:E169"/>
    <mergeCell ref="F169:G169"/>
    <mergeCell ref="B170:E170"/>
    <mergeCell ref="F170:G170"/>
    <mergeCell ref="B171:E171"/>
    <mergeCell ref="F171:G171"/>
    <mergeCell ref="B172:E172"/>
    <mergeCell ref="F172:G172"/>
    <mergeCell ref="B173:E173"/>
    <mergeCell ref="F173:G173"/>
    <mergeCell ref="B174:E174"/>
    <mergeCell ref="F174:G174"/>
    <mergeCell ref="B175:E175"/>
    <mergeCell ref="F175:G175"/>
    <mergeCell ref="B176:E176"/>
    <mergeCell ref="F176:G176"/>
    <mergeCell ref="B177:E177"/>
    <mergeCell ref="F177:G177"/>
    <mergeCell ref="B178:E178"/>
    <mergeCell ref="F178:G178"/>
    <mergeCell ref="B179:E179"/>
    <mergeCell ref="F179:G179"/>
    <mergeCell ref="B180:E180"/>
    <mergeCell ref="F180:G180"/>
    <mergeCell ref="B181:E181"/>
    <mergeCell ref="F181:G181"/>
    <mergeCell ref="B182:E182"/>
    <mergeCell ref="F182:G182"/>
    <mergeCell ref="B183:E183"/>
    <mergeCell ref="F183:G183"/>
    <mergeCell ref="A185:C185"/>
    <mergeCell ref="D185:E188"/>
    <mergeCell ref="A186:B186"/>
    <mergeCell ref="A187:B187"/>
    <mergeCell ref="A188:B188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O391"/>
  <sheetViews>
    <sheetView showGridLines="0" workbookViewId="0">
      <selection activeCell="C13" sqref="C13"/>
    </sheetView>
  </sheetViews>
  <sheetFormatPr defaultRowHeight="15" x14ac:dyDescent="0.25"/>
  <cols>
    <col min="1" max="1" width="63.28515625" customWidth="1"/>
    <col min="2" max="2" width="16.28515625" style="116" customWidth="1"/>
    <col min="3" max="3" width="29.28515625" style="114" customWidth="1"/>
    <col min="4" max="4" width="14.7109375" style="96" customWidth="1"/>
    <col min="5" max="5" width="19.7109375" style="9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94" t="s">
        <v>311</v>
      </c>
      <c r="B1" s="113"/>
      <c r="G1" s="191"/>
    </row>
    <row r="2" spans="1:15" ht="16.5" thickTop="1" thickBot="1" x14ac:dyDescent="0.3">
      <c r="A2" s="128" t="s">
        <v>3</v>
      </c>
      <c r="B2" s="115">
        <v>150300</v>
      </c>
      <c r="G2" s="191"/>
    </row>
    <row r="3" spans="1:15" ht="26.25" customHeight="1" thickTop="1" thickBot="1" x14ac:dyDescent="0.3">
      <c r="G3" s="192"/>
    </row>
    <row r="4" spans="1:15" s="95" customFormat="1" ht="31.5" thickTop="1" thickBot="1" x14ac:dyDescent="0.3">
      <c r="A4" s="129" t="s">
        <v>6</v>
      </c>
      <c r="B4" s="130" t="s">
        <v>11</v>
      </c>
      <c r="C4" s="130" t="s">
        <v>16</v>
      </c>
      <c r="D4" s="131" t="s">
        <v>10</v>
      </c>
      <c r="E4" s="130" t="s">
        <v>7</v>
      </c>
      <c r="F4" s="130" t="s">
        <v>12</v>
      </c>
      <c r="G4" s="117" t="s">
        <v>260</v>
      </c>
      <c r="H4"/>
      <c r="I4"/>
      <c r="J4"/>
      <c r="K4"/>
      <c r="L4"/>
      <c r="M4"/>
      <c r="N4"/>
      <c r="O4"/>
    </row>
    <row r="5" spans="1:15" s="112" customFormat="1" ht="30.75" thickTop="1" x14ac:dyDescent="0.25">
      <c r="A5" s="118" t="s">
        <v>283</v>
      </c>
      <c r="B5" s="119" t="s">
        <v>305</v>
      </c>
      <c r="C5" s="119" t="s">
        <v>342</v>
      </c>
      <c r="D5" s="120">
        <v>42930</v>
      </c>
      <c r="E5" s="119">
        <v>50</v>
      </c>
      <c r="F5" s="119">
        <v>50</v>
      </c>
      <c r="G5" s="121">
        <v>64</v>
      </c>
      <c r="H5"/>
      <c r="I5"/>
      <c r="J5"/>
      <c r="K5"/>
      <c r="L5"/>
      <c r="M5"/>
      <c r="N5"/>
      <c r="O5"/>
    </row>
    <row r="6" spans="1:15" s="112" customFormat="1" ht="45" x14ac:dyDescent="0.25">
      <c r="A6" s="118" t="s">
        <v>292</v>
      </c>
      <c r="B6" s="119" t="s">
        <v>307</v>
      </c>
      <c r="C6" s="119" t="s">
        <v>342</v>
      </c>
      <c r="D6" s="120">
        <v>42930</v>
      </c>
      <c r="E6" s="119">
        <v>3</v>
      </c>
      <c r="F6" s="119">
        <v>3</v>
      </c>
      <c r="G6" s="122">
        <v>27.299999999999997</v>
      </c>
      <c r="H6"/>
      <c r="I6"/>
      <c r="J6"/>
      <c r="K6"/>
      <c r="L6"/>
      <c r="M6"/>
      <c r="N6"/>
      <c r="O6"/>
    </row>
    <row r="7" spans="1:15" ht="45" x14ac:dyDescent="0.25">
      <c r="A7" s="118" t="s">
        <v>293</v>
      </c>
      <c r="B7" s="119" t="s">
        <v>307</v>
      </c>
      <c r="C7" s="119" t="s">
        <v>342</v>
      </c>
      <c r="D7" s="120">
        <v>42930</v>
      </c>
      <c r="E7" s="119">
        <v>3</v>
      </c>
      <c r="F7" s="119">
        <v>3</v>
      </c>
      <c r="G7" s="122">
        <v>28.02</v>
      </c>
    </row>
    <row r="8" spans="1:15" ht="45" x14ac:dyDescent="0.25">
      <c r="A8" s="118" t="s">
        <v>294</v>
      </c>
      <c r="B8" s="119" t="s">
        <v>307</v>
      </c>
      <c r="C8" s="119" t="s">
        <v>342</v>
      </c>
      <c r="D8" s="120">
        <v>42930</v>
      </c>
      <c r="E8" s="119">
        <v>3</v>
      </c>
      <c r="F8" s="119">
        <v>3</v>
      </c>
      <c r="G8" s="122">
        <v>21.9</v>
      </c>
    </row>
    <row r="9" spans="1:15" ht="45" x14ac:dyDescent="0.25">
      <c r="A9" s="118" t="s">
        <v>288</v>
      </c>
      <c r="B9" s="119" t="s">
        <v>306</v>
      </c>
      <c r="C9" s="119" t="s">
        <v>342</v>
      </c>
      <c r="D9" s="120">
        <v>42930</v>
      </c>
      <c r="E9" s="119">
        <v>84</v>
      </c>
      <c r="F9" s="119">
        <v>84</v>
      </c>
      <c r="G9" s="122">
        <v>1176</v>
      </c>
    </row>
    <row r="10" spans="1:15" ht="45.75" thickBot="1" x14ac:dyDescent="0.3">
      <c r="A10" s="118" t="s">
        <v>291</v>
      </c>
      <c r="B10" s="119" t="s">
        <v>307</v>
      </c>
      <c r="C10" s="119" t="s">
        <v>342</v>
      </c>
      <c r="D10" s="120">
        <v>42930</v>
      </c>
      <c r="E10" s="119">
        <v>3</v>
      </c>
      <c r="F10" s="119">
        <v>3</v>
      </c>
      <c r="G10" s="122">
        <v>27.660000000000004</v>
      </c>
    </row>
    <row r="11" spans="1:15" ht="16.5" thickTop="1" thickBot="1" x14ac:dyDescent="0.3">
      <c r="A11" s="123" t="s">
        <v>250</v>
      </c>
      <c r="B11" s="97"/>
      <c r="C11" s="97"/>
      <c r="D11" s="97"/>
      <c r="E11" s="97"/>
      <c r="F11" s="124"/>
      <c r="G11" s="125">
        <v>1344.88</v>
      </c>
    </row>
    <row r="12" spans="1:15" ht="15.75" thickTop="1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</sheetData>
  <sheetProtection algorithmName="SHA-512" hashValue="f2qYUbOWiN5PEvF3Y1Q6z3RM2dtDjU7Q39Fz3Yc21VI3Y/ceRDHX9QNHQjtGMd0AjNfE0QVKDUX7VUK8EU5dIw==" saltValue="w84W5lu9vqHjv12Ij3uA1w==" spinCount="100000" sheet="1" objects="1" scenario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O395"/>
  <sheetViews>
    <sheetView showGridLines="0" workbookViewId="0">
      <selection activeCell="C13" sqref="C13"/>
    </sheetView>
  </sheetViews>
  <sheetFormatPr defaultRowHeight="15" x14ac:dyDescent="0.25"/>
  <cols>
    <col min="1" max="1" width="63.28515625" customWidth="1"/>
    <col min="2" max="2" width="16.28515625" style="116" customWidth="1"/>
    <col min="3" max="3" width="29.28515625" style="114" customWidth="1"/>
    <col min="4" max="4" width="14.7109375" style="96" customWidth="1"/>
    <col min="5" max="5" width="19.7109375" style="9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94" t="s">
        <v>312</v>
      </c>
      <c r="B1" s="113"/>
      <c r="G1" s="191"/>
    </row>
    <row r="2" spans="1:15" ht="16.5" thickTop="1" thickBot="1" x14ac:dyDescent="0.3">
      <c r="A2" s="128" t="s">
        <v>3</v>
      </c>
      <c r="B2" s="115">
        <v>160010</v>
      </c>
      <c r="G2" s="191"/>
    </row>
    <row r="3" spans="1:15" ht="26.25" customHeight="1" thickTop="1" thickBot="1" x14ac:dyDescent="0.3">
      <c r="G3" s="192"/>
    </row>
    <row r="4" spans="1:15" s="95" customFormat="1" ht="31.5" thickTop="1" thickBot="1" x14ac:dyDescent="0.3">
      <c r="A4" s="129" t="s">
        <v>6</v>
      </c>
      <c r="B4" s="130" t="s">
        <v>11</v>
      </c>
      <c r="C4" s="130" t="s">
        <v>16</v>
      </c>
      <c r="D4" s="131" t="s">
        <v>10</v>
      </c>
      <c r="E4" s="130" t="s">
        <v>7</v>
      </c>
      <c r="F4" s="130" t="s">
        <v>12</v>
      </c>
      <c r="G4" s="117" t="s">
        <v>260</v>
      </c>
      <c r="H4"/>
      <c r="I4"/>
      <c r="J4"/>
      <c r="K4"/>
      <c r="L4"/>
      <c r="M4"/>
      <c r="N4"/>
      <c r="O4"/>
    </row>
    <row r="5" spans="1:15" s="112" customFormat="1" ht="46.5" thickTop="1" thickBot="1" x14ac:dyDescent="0.3">
      <c r="A5" s="118" t="s">
        <v>288</v>
      </c>
      <c r="B5" s="119" t="s">
        <v>306</v>
      </c>
      <c r="C5" s="119" t="s">
        <v>342</v>
      </c>
      <c r="D5" s="120">
        <v>42930</v>
      </c>
      <c r="E5" s="119">
        <v>5</v>
      </c>
      <c r="F5" s="119">
        <v>5</v>
      </c>
      <c r="G5" s="121">
        <v>70</v>
      </c>
      <c r="H5"/>
      <c r="I5"/>
      <c r="J5"/>
      <c r="K5"/>
      <c r="L5"/>
      <c r="M5"/>
      <c r="N5"/>
      <c r="O5"/>
    </row>
    <row r="6" spans="1:15" s="112" customFormat="1" ht="16.5" thickTop="1" thickBot="1" x14ac:dyDescent="0.3">
      <c r="A6" s="123" t="s">
        <v>250</v>
      </c>
      <c r="B6" s="97"/>
      <c r="C6" s="97"/>
      <c r="D6" s="97"/>
      <c r="E6" s="97"/>
      <c r="F6" s="124"/>
      <c r="G6" s="125">
        <v>70</v>
      </c>
      <c r="H6"/>
      <c r="I6"/>
      <c r="J6"/>
      <c r="K6"/>
      <c r="L6"/>
      <c r="M6"/>
      <c r="N6"/>
      <c r="O6"/>
    </row>
    <row r="7" spans="1:15" ht="15.75" thickTop="1" x14ac:dyDescent="0.25">
      <c r="B7"/>
      <c r="C7"/>
      <c r="D7"/>
      <c r="E7"/>
    </row>
    <row r="8" spans="1:15" x14ac:dyDescent="0.25">
      <c r="B8"/>
      <c r="C8"/>
      <c r="D8"/>
      <c r="E8"/>
    </row>
    <row r="9" spans="1:15" x14ac:dyDescent="0.25">
      <c r="B9"/>
      <c r="C9"/>
      <c r="D9"/>
      <c r="E9"/>
    </row>
    <row r="10" spans="1:15" x14ac:dyDescent="0.25">
      <c r="B10"/>
      <c r="C10"/>
      <c r="D10"/>
      <c r="E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</sheetData>
  <sheetProtection algorithmName="SHA-512" hashValue="7xMpvpw/R3fb2r7Sj1guftpeYhBZnREH3j9kP2z5LloETmPn8fg08c5uONbyp0ZPIERJpvROg9bG1tyjb4HfGQ==" saltValue="9ILQ8hfgq7Afy/wP8/ga1g==" spinCount="100000" sheet="1" objects="1" scenario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O402"/>
  <sheetViews>
    <sheetView showGridLines="0" workbookViewId="0">
      <selection activeCell="C13" sqref="C13"/>
    </sheetView>
  </sheetViews>
  <sheetFormatPr defaultRowHeight="15" x14ac:dyDescent="0.25"/>
  <cols>
    <col min="1" max="1" width="63.28515625" customWidth="1"/>
    <col min="2" max="2" width="16.28515625" style="116" customWidth="1"/>
    <col min="3" max="3" width="29.28515625" style="114" customWidth="1"/>
    <col min="4" max="4" width="14.7109375" style="96" customWidth="1"/>
    <col min="5" max="5" width="19.7109375" style="9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94" t="s">
        <v>253</v>
      </c>
      <c r="B1" s="113"/>
      <c r="G1" s="191"/>
    </row>
    <row r="2" spans="1:15" ht="16.5" thickTop="1" thickBot="1" x14ac:dyDescent="0.3">
      <c r="A2" s="128" t="s">
        <v>3</v>
      </c>
      <c r="B2" s="115">
        <v>170000</v>
      </c>
      <c r="G2" s="191"/>
    </row>
    <row r="3" spans="1:15" ht="26.25" customHeight="1" thickTop="1" thickBot="1" x14ac:dyDescent="0.3">
      <c r="G3" s="192"/>
    </row>
    <row r="4" spans="1:15" s="95" customFormat="1" ht="31.5" thickTop="1" thickBot="1" x14ac:dyDescent="0.3">
      <c r="A4" s="129" t="s">
        <v>6</v>
      </c>
      <c r="B4" s="130" t="s">
        <v>11</v>
      </c>
      <c r="C4" s="130" t="s">
        <v>16</v>
      </c>
      <c r="D4" s="131" t="s">
        <v>10</v>
      </c>
      <c r="E4" s="130" t="s">
        <v>7</v>
      </c>
      <c r="F4" s="130" t="s">
        <v>12</v>
      </c>
      <c r="G4" s="117" t="s">
        <v>260</v>
      </c>
      <c r="H4"/>
      <c r="I4"/>
      <c r="J4"/>
      <c r="K4"/>
      <c r="L4"/>
      <c r="M4"/>
      <c r="N4"/>
      <c r="O4"/>
    </row>
    <row r="5" spans="1:15" s="112" customFormat="1" ht="45.75" thickTop="1" x14ac:dyDescent="0.25">
      <c r="A5" s="118" t="s">
        <v>292</v>
      </c>
      <c r="B5" s="119" t="s">
        <v>307</v>
      </c>
      <c r="C5" s="119" t="s">
        <v>342</v>
      </c>
      <c r="D5" s="120">
        <v>42930</v>
      </c>
      <c r="E5" s="119">
        <v>3</v>
      </c>
      <c r="F5" s="119">
        <v>3</v>
      </c>
      <c r="G5" s="121">
        <v>27.299999999999997</v>
      </c>
      <c r="H5"/>
      <c r="I5"/>
      <c r="J5"/>
      <c r="K5"/>
      <c r="L5"/>
      <c r="M5"/>
      <c r="N5"/>
      <c r="O5"/>
    </row>
    <row r="6" spans="1:15" s="112" customFormat="1" ht="45" x14ac:dyDescent="0.25">
      <c r="A6" s="118" t="s">
        <v>293</v>
      </c>
      <c r="B6" s="119" t="s">
        <v>307</v>
      </c>
      <c r="C6" s="119" t="s">
        <v>342</v>
      </c>
      <c r="D6" s="120">
        <v>42930</v>
      </c>
      <c r="E6" s="119">
        <v>5</v>
      </c>
      <c r="F6" s="119">
        <v>5</v>
      </c>
      <c r="G6" s="122">
        <v>46.7</v>
      </c>
      <c r="H6"/>
      <c r="I6"/>
      <c r="J6"/>
      <c r="K6"/>
      <c r="L6"/>
      <c r="M6"/>
      <c r="N6"/>
      <c r="O6"/>
    </row>
    <row r="7" spans="1:15" s="112" customFormat="1" ht="45" x14ac:dyDescent="0.25">
      <c r="A7" s="118" t="s">
        <v>288</v>
      </c>
      <c r="B7" s="119" t="s">
        <v>306</v>
      </c>
      <c r="C7" s="119" t="s">
        <v>342</v>
      </c>
      <c r="D7" s="120">
        <v>42930</v>
      </c>
      <c r="E7" s="119">
        <v>10</v>
      </c>
      <c r="F7" s="119">
        <v>10</v>
      </c>
      <c r="G7" s="122">
        <v>140</v>
      </c>
      <c r="H7"/>
      <c r="I7"/>
      <c r="J7"/>
      <c r="K7"/>
      <c r="L7"/>
      <c r="M7"/>
      <c r="N7"/>
      <c r="O7"/>
    </row>
    <row r="8" spans="1:15" s="126" customFormat="1" ht="45" x14ac:dyDescent="0.25">
      <c r="A8" s="118" t="s">
        <v>291</v>
      </c>
      <c r="B8" s="119" t="s">
        <v>307</v>
      </c>
      <c r="C8" s="119" t="s">
        <v>342</v>
      </c>
      <c r="D8" s="120">
        <v>42930</v>
      </c>
      <c r="E8" s="119">
        <v>3</v>
      </c>
      <c r="F8" s="119">
        <v>3</v>
      </c>
      <c r="G8" s="122">
        <v>27.660000000000004</v>
      </c>
      <c r="H8"/>
      <c r="I8"/>
      <c r="J8"/>
      <c r="K8"/>
      <c r="L8"/>
      <c r="M8"/>
      <c r="N8"/>
      <c r="O8"/>
    </row>
    <row r="9" spans="1:15" s="126" customFormat="1" ht="15.75" thickBot="1" x14ac:dyDescent="0.3">
      <c r="A9" s="118" t="s">
        <v>287</v>
      </c>
      <c r="B9" s="119" t="s">
        <v>305</v>
      </c>
      <c r="C9" s="119" t="s">
        <v>342</v>
      </c>
      <c r="D9" s="120">
        <v>42930</v>
      </c>
      <c r="E9" s="119">
        <v>8</v>
      </c>
      <c r="F9" s="119">
        <v>8</v>
      </c>
      <c r="G9" s="122">
        <v>153.19999999999999</v>
      </c>
      <c r="H9"/>
      <c r="I9"/>
      <c r="J9"/>
      <c r="K9"/>
      <c r="L9"/>
      <c r="M9"/>
      <c r="N9"/>
      <c r="O9"/>
    </row>
    <row r="10" spans="1:15" s="127" customFormat="1" ht="16.5" thickTop="1" thickBot="1" x14ac:dyDescent="0.3">
      <c r="A10" s="123" t="s">
        <v>250</v>
      </c>
      <c r="B10" s="97"/>
      <c r="C10" s="97"/>
      <c r="D10" s="97"/>
      <c r="E10" s="97"/>
      <c r="F10" s="124"/>
      <c r="G10" s="125">
        <v>394.86</v>
      </c>
      <c r="H10"/>
      <c r="I10"/>
      <c r="J10"/>
      <c r="K10"/>
      <c r="L10"/>
      <c r="M10"/>
      <c r="N10"/>
      <c r="O10"/>
    </row>
    <row r="11" spans="1:15" ht="15.75" thickTop="1" x14ac:dyDescent="0.25">
      <c r="B11"/>
      <c r="C11"/>
      <c r="D11"/>
      <c r="E11"/>
    </row>
    <row r="12" spans="1:15" ht="16.5" thickTop="1" thickBot="1" x14ac:dyDescent="0.3">
      <c r="B12"/>
      <c r="C12"/>
      <c r="D12"/>
      <c r="E12"/>
    </row>
    <row r="13" spans="1:15" ht="15.75" thickTop="1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z8fB8VRjILkJJQbD2wcx+VZ1AnCEzmgkt0cXQblGFozyJq/HA3Jk7MXk2Tc1gytLuioVtT7tfC9xdzh/o420yQ==" saltValue="UnCQ3bxHR2SSC9MXIaH01g==" spinCount="100000" sheet="1" objects="1" scenario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/>
  <dimension ref="A1:O396"/>
  <sheetViews>
    <sheetView showGridLines="0" workbookViewId="0">
      <selection activeCell="C13" sqref="C13"/>
    </sheetView>
  </sheetViews>
  <sheetFormatPr defaultRowHeight="15" x14ac:dyDescent="0.25"/>
  <cols>
    <col min="1" max="1" width="63.28515625" customWidth="1"/>
    <col min="2" max="2" width="16.28515625" style="134" customWidth="1"/>
    <col min="3" max="3" width="29.28515625" style="114" customWidth="1"/>
    <col min="4" max="4" width="14.7109375" style="96" customWidth="1"/>
    <col min="5" max="5" width="19.7109375" style="9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94" t="s">
        <v>321</v>
      </c>
      <c r="B1" s="113"/>
      <c r="G1" s="191"/>
    </row>
    <row r="2" spans="1:15" ht="16.5" thickTop="1" thickBot="1" x14ac:dyDescent="0.3">
      <c r="A2" s="128" t="s">
        <v>3</v>
      </c>
      <c r="B2" s="115">
        <v>180000</v>
      </c>
      <c r="G2" s="191"/>
    </row>
    <row r="3" spans="1:15" ht="26.25" customHeight="1" thickTop="1" thickBot="1" x14ac:dyDescent="0.3">
      <c r="G3" s="192"/>
    </row>
    <row r="4" spans="1:15" s="95" customFormat="1" ht="31.5" thickTop="1" thickBot="1" x14ac:dyDescent="0.3">
      <c r="A4" s="129" t="s">
        <v>6</v>
      </c>
      <c r="B4" s="130" t="s">
        <v>11</v>
      </c>
      <c r="C4" s="130" t="s">
        <v>16</v>
      </c>
      <c r="D4" s="131" t="s">
        <v>10</v>
      </c>
      <c r="E4" s="130" t="s">
        <v>7</v>
      </c>
      <c r="F4" s="130" t="s">
        <v>12</v>
      </c>
      <c r="G4" s="117" t="s">
        <v>260</v>
      </c>
      <c r="H4"/>
      <c r="I4"/>
      <c r="J4"/>
      <c r="K4"/>
      <c r="L4"/>
      <c r="M4"/>
      <c r="N4"/>
      <c r="O4"/>
    </row>
    <row r="5" spans="1:15" s="112" customFormat="1" ht="45.75" thickTop="1" x14ac:dyDescent="0.25">
      <c r="A5" s="118" t="s">
        <v>290</v>
      </c>
      <c r="B5" s="119" t="s">
        <v>339</v>
      </c>
      <c r="C5" s="119" t="s">
        <v>342</v>
      </c>
      <c r="D5" s="120">
        <v>42977</v>
      </c>
      <c r="E5" s="119">
        <v>10</v>
      </c>
      <c r="F5" s="119">
        <v>10</v>
      </c>
      <c r="G5" s="121">
        <v>400</v>
      </c>
      <c r="H5"/>
      <c r="I5"/>
      <c r="J5"/>
      <c r="K5"/>
      <c r="L5"/>
      <c r="M5"/>
      <c r="N5"/>
      <c r="O5"/>
    </row>
    <row r="6" spans="1:15" s="112" customFormat="1" ht="30" x14ac:dyDescent="0.25">
      <c r="A6" s="118" t="s">
        <v>280</v>
      </c>
      <c r="B6" s="119" t="s">
        <v>338</v>
      </c>
      <c r="C6" s="119" t="s">
        <v>342</v>
      </c>
      <c r="D6" s="120">
        <v>42977</v>
      </c>
      <c r="E6" s="119">
        <v>2</v>
      </c>
      <c r="F6" s="119">
        <v>2</v>
      </c>
      <c r="G6" s="122">
        <v>47.86</v>
      </c>
      <c r="H6"/>
      <c r="I6"/>
      <c r="J6"/>
      <c r="K6"/>
      <c r="L6"/>
      <c r="M6"/>
      <c r="N6"/>
      <c r="O6"/>
    </row>
    <row r="7" spans="1:15" ht="30" x14ac:dyDescent="0.25">
      <c r="A7" s="118" t="s">
        <v>281</v>
      </c>
      <c r="B7" s="119" t="s">
        <v>338</v>
      </c>
      <c r="C7" s="119" t="s">
        <v>342</v>
      </c>
      <c r="D7" s="120">
        <v>42977</v>
      </c>
      <c r="E7" s="119">
        <v>2</v>
      </c>
      <c r="F7" s="119">
        <v>2</v>
      </c>
      <c r="G7" s="122">
        <v>50.16</v>
      </c>
    </row>
    <row r="8" spans="1:15" ht="30" x14ac:dyDescent="0.25">
      <c r="A8" s="118" t="s">
        <v>282</v>
      </c>
      <c r="B8" s="119" t="s">
        <v>338</v>
      </c>
      <c r="C8" s="119" t="s">
        <v>342</v>
      </c>
      <c r="D8" s="120">
        <v>42977</v>
      </c>
      <c r="E8" s="119">
        <v>2</v>
      </c>
      <c r="F8" s="119">
        <v>2</v>
      </c>
      <c r="G8" s="122">
        <v>85.96</v>
      </c>
    </row>
    <row r="9" spans="1:15" x14ac:dyDescent="0.25">
      <c r="A9" s="118" t="s">
        <v>284</v>
      </c>
      <c r="B9" s="119" t="s">
        <v>338</v>
      </c>
      <c r="C9" s="119" t="s">
        <v>342</v>
      </c>
      <c r="D9" s="120">
        <v>42977</v>
      </c>
      <c r="E9" s="119">
        <v>2</v>
      </c>
      <c r="F9" s="119">
        <v>2</v>
      </c>
      <c r="G9" s="122">
        <v>16</v>
      </c>
    </row>
    <row r="10" spans="1:15" ht="45" x14ac:dyDescent="0.25">
      <c r="A10" s="118" t="s">
        <v>293</v>
      </c>
      <c r="B10" s="119" t="s">
        <v>340</v>
      </c>
      <c r="C10" s="119" t="s">
        <v>342</v>
      </c>
      <c r="D10" s="120">
        <v>42977</v>
      </c>
      <c r="E10" s="119">
        <v>5</v>
      </c>
      <c r="F10" s="119">
        <v>5</v>
      </c>
      <c r="G10" s="122">
        <v>46.7</v>
      </c>
    </row>
    <row r="11" spans="1:15" ht="30" x14ac:dyDescent="0.25">
      <c r="A11" s="118" t="s">
        <v>295</v>
      </c>
      <c r="B11" s="119" t="s">
        <v>338</v>
      </c>
      <c r="C11" s="119" t="s">
        <v>342</v>
      </c>
      <c r="D11" s="120">
        <v>42977</v>
      </c>
      <c r="E11" s="119">
        <v>30</v>
      </c>
      <c r="F11" s="119">
        <v>30</v>
      </c>
      <c r="G11" s="122">
        <v>17.399999999999999</v>
      </c>
    </row>
    <row r="12" spans="1:15" ht="30" x14ac:dyDescent="0.25">
      <c r="A12" s="118" t="s">
        <v>301</v>
      </c>
      <c r="B12" s="119" t="s">
        <v>338</v>
      </c>
      <c r="C12" s="119" t="s">
        <v>342</v>
      </c>
      <c r="D12" s="120">
        <v>42977</v>
      </c>
      <c r="E12" s="119">
        <v>30</v>
      </c>
      <c r="F12" s="119">
        <v>30</v>
      </c>
      <c r="G12" s="122">
        <v>17.399999999999999</v>
      </c>
    </row>
    <row r="13" spans="1:15" ht="30" x14ac:dyDescent="0.25">
      <c r="A13" s="118" t="s">
        <v>296</v>
      </c>
      <c r="B13" s="119" t="s">
        <v>338</v>
      </c>
      <c r="C13" s="119" t="s">
        <v>342</v>
      </c>
      <c r="D13" s="120">
        <v>42977</v>
      </c>
      <c r="E13" s="119">
        <v>30</v>
      </c>
      <c r="F13" s="119">
        <v>30</v>
      </c>
      <c r="G13" s="122">
        <v>17.399999999999999</v>
      </c>
    </row>
    <row r="14" spans="1:15" ht="45" x14ac:dyDescent="0.25">
      <c r="A14" s="118" t="s">
        <v>291</v>
      </c>
      <c r="B14" s="119" t="s">
        <v>340</v>
      </c>
      <c r="C14" s="119" t="s">
        <v>342</v>
      </c>
      <c r="D14" s="120">
        <v>42977</v>
      </c>
      <c r="E14" s="119">
        <v>5</v>
      </c>
      <c r="F14" s="119">
        <v>5</v>
      </c>
      <c r="G14" s="122">
        <v>46.1</v>
      </c>
    </row>
    <row r="15" spans="1:15" ht="30" x14ac:dyDescent="0.25">
      <c r="A15" s="118" t="s">
        <v>322</v>
      </c>
      <c r="B15" s="119" t="s">
        <v>338</v>
      </c>
      <c r="C15" s="119" t="s">
        <v>342</v>
      </c>
      <c r="D15" s="120">
        <v>42977</v>
      </c>
      <c r="E15" s="119">
        <v>30</v>
      </c>
      <c r="F15" s="119">
        <v>30</v>
      </c>
      <c r="G15" s="122">
        <v>17.399999999999999</v>
      </c>
    </row>
    <row r="16" spans="1:15" ht="30.75" thickBot="1" x14ac:dyDescent="0.3">
      <c r="A16" s="118" t="s">
        <v>323</v>
      </c>
      <c r="B16" s="119" t="s">
        <v>338</v>
      </c>
      <c r="C16" s="119" t="s">
        <v>342</v>
      </c>
      <c r="D16" s="120">
        <v>42977</v>
      </c>
      <c r="E16" s="119">
        <v>30</v>
      </c>
      <c r="F16" s="119">
        <v>30</v>
      </c>
      <c r="G16" s="122">
        <v>32.1</v>
      </c>
    </row>
    <row r="17" spans="1:7" ht="16.5" thickTop="1" thickBot="1" x14ac:dyDescent="0.3">
      <c r="A17" s="123" t="s">
        <v>250</v>
      </c>
      <c r="B17" s="97"/>
      <c r="C17" s="97"/>
      <c r="D17" s="97"/>
      <c r="E17" s="97"/>
      <c r="F17" s="124"/>
      <c r="G17" s="125">
        <v>794.48</v>
      </c>
    </row>
    <row r="18" spans="1:7" ht="15.75" thickTop="1" x14ac:dyDescent="0.25">
      <c r="B18"/>
      <c r="C18"/>
      <c r="D18"/>
      <c r="E18"/>
    </row>
    <row r="19" spans="1:7" x14ac:dyDescent="0.25">
      <c r="B19"/>
      <c r="C19"/>
      <c r="D19"/>
      <c r="E19"/>
    </row>
    <row r="20" spans="1:7" x14ac:dyDescent="0.25">
      <c r="B20"/>
      <c r="C20"/>
      <c r="D20"/>
      <c r="E20"/>
    </row>
    <row r="21" spans="1:7" x14ac:dyDescent="0.25">
      <c r="B21"/>
      <c r="C21"/>
      <c r="D21"/>
      <c r="E21"/>
    </row>
    <row r="22" spans="1:7" x14ac:dyDescent="0.25">
      <c r="B22"/>
      <c r="C22"/>
      <c r="D22"/>
      <c r="E22"/>
    </row>
    <row r="23" spans="1:7" x14ac:dyDescent="0.25">
      <c r="B23"/>
      <c r="C23"/>
      <c r="D23"/>
      <c r="E23"/>
    </row>
    <row r="24" spans="1:7" x14ac:dyDescent="0.25">
      <c r="B24"/>
      <c r="C24"/>
      <c r="D24"/>
      <c r="E24"/>
    </row>
    <row r="25" spans="1:7" x14ac:dyDescent="0.25">
      <c r="B25"/>
      <c r="C25"/>
      <c r="D25"/>
      <c r="E25"/>
    </row>
    <row r="26" spans="1:7" x14ac:dyDescent="0.25">
      <c r="B26"/>
      <c r="C26"/>
      <c r="D26"/>
      <c r="E26"/>
    </row>
    <row r="27" spans="1:7" x14ac:dyDescent="0.25">
      <c r="B27"/>
      <c r="C27"/>
      <c r="D27"/>
      <c r="E27"/>
    </row>
    <row r="28" spans="1:7" x14ac:dyDescent="0.25">
      <c r="B28"/>
      <c r="C28"/>
      <c r="D28"/>
      <c r="E28"/>
    </row>
    <row r="29" spans="1:7" x14ac:dyDescent="0.25">
      <c r="B29"/>
      <c r="C29"/>
      <c r="D29"/>
      <c r="E29"/>
    </row>
    <row r="30" spans="1:7" x14ac:dyDescent="0.25">
      <c r="B30"/>
      <c r="C30"/>
      <c r="D30"/>
      <c r="E30"/>
    </row>
    <row r="31" spans="1:7" x14ac:dyDescent="0.25">
      <c r="B31"/>
      <c r="C31"/>
      <c r="D31"/>
      <c r="E31"/>
    </row>
    <row r="32" spans="1:7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</sheetData>
  <sheetProtection algorithmName="SHA-512" hashValue="cKSxHXl/JZOG55c4uG9RI1qYR9bG0qgXzHGWx9WOpsaBzpROZNIYXBPuHRw0fnWn361YQrJRG2RCsVw4fRhOQA==" saltValue="tCoJhIQRrGqKjraXHp9HOA==" spinCount="100000" sheet="1" objects="1" scenario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O398"/>
  <sheetViews>
    <sheetView showGridLines="0" workbookViewId="0">
      <selection activeCell="B2" sqref="B2"/>
    </sheetView>
  </sheetViews>
  <sheetFormatPr defaultRowHeight="15" x14ac:dyDescent="0.25"/>
  <cols>
    <col min="1" max="1" width="63.28515625" customWidth="1"/>
    <col min="2" max="2" width="16.28515625" style="116" customWidth="1"/>
    <col min="3" max="3" width="29.28515625" style="114" customWidth="1"/>
    <col min="4" max="4" width="14.7109375" style="96" customWidth="1"/>
    <col min="5" max="5" width="19.7109375" style="9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94" t="s">
        <v>313</v>
      </c>
      <c r="B1" s="113"/>
      <c r="G1" s="191"/>
    </row>
    <row r="2" spans="1:15" ht="16.5" thickTop="1" thickBot="1" x14ac:dyDescent="0.3">
      <c r="A2" s="128" t="s">
        <v>3</v>
      </c>
      <c r="B2" s="115">
        <v>210000</v>
      </c>
      <c r="G2" s="191"/>
    </row>
    <row r="3" spans="1:15" ht="26.25" customHeight="1" thickTop="1" thickBot="1" x14ac:dyDescent="0.3">
      <c r="G3" s="192"/>
    </row>
    <row r="4" spans="1:15" s="95" customFormat="1" ht="31.5" thickTop="1" thickBot="1" x14ac:dyDescent="0.3">
      <c r="A4" s="129" t="s">
        <v>6</v>
      </c>
      <c r="B4" s="130" t="s">
        <v>11</v>
      </c>
      <c r="C4" s="130" t="s">
        <v>16</v>
      </c>
      <c r="D4" s="131" t="s">
        <v>10</v>
      </c>
      <c r="E4" s="130" t="s">
        <v>7</v>
      </c>
      <c r="F4" s="130" t="s">
        <v>12</v>
      </c>
      <c r="G4" s="117" t="s">
        <v>260</v>
      </c>
      <c r="H4"/>
      <c r="I4"/>
      <c r="J4"/>
      <c r="K4"/>
      <c r="L4"/>
      <c r="M4"/>
      <c r="N4"/>
      <c r="O4"/>
    </row>
    <row r="5" spans="1:15" s="112" customFormat="1" ht="46.5" thickTop="1" thickBot="1" x14ac:dyDescent="0.3">
      <c r="A5" s="118" t="s">
        <v>288</v>
      </c>
      <c r="B5" s="119" t="s">
        <v>306</v>
      </c>
      <c r="C5" s="119" t="s">
        <v>342</v>
      </c>
      <c r="D5" s="120">
        <v>42930</v>
      </c>
      <c r="E5" s="119">
        <v>10</v>
      </c>
      <c r="F5" s="119">
        <v>10</v>
      </c>
      <c r="G5" s="121">
        <v>140</v>
      </c>
      <c r="H5"/>
      <c r="I5"/>
      <c r="J5"/>
      <c r="K5"/>
      <c r="L5"/>
      <c r="M5"/>
      <c r="N5"/>
      <c r="O5"/>
    </row>
    <row r="6" spans="1:15" s="112" customFormat="1" ht="16.5" thickTop="1" thickBot="1" x14ac:dyDescent="0.3">
      <c r="A6" s="123" t="s">
        <v>250</v>
      </c>
      <c r="B6" s="97"/>
      <c r="C6" s="97"/>
      <c r="D6" s="97"/>
      <c r="E6" s="97"/>
      <c r="F6" s="124"/>
      <c r="G6" s="125">
        <v>140</v>
      </c>
      <c r="H6"/>
      <c r="I6"/>
      <c r="J6"/>
      <c r="K6"/>
      <c r="L6"/>
      <c r="M6"/>
      <c r="N6"/>
      <c r="O6"/>
    </row>
    <row r="7" spans="1:15" ht="15.75" thickTop="1" x14ac:dyDescent="0.25">
      <c r="B7"/>
      <c r="C7"/>
      <c r="D7"/>
      <c r="E7"/>
    </row>
    <row r="8" spans="1:15" ht="16.5" thickTop="1" thickBot="1" x14ac:dyDescent="0.3">
      <c r="B8"/>
      <c r="C8"/>
      <c r="D8"/>
      <c r="E8"/>
    </row>
    <row r="9" spans="1:15" ht="15.75" thickTop="1" x14ac:dyDescent="0.25">
      <c r="B9"/>
      <c r="C9"/>
      <c r="D9"/>
      <c r="E9"/>
    </row>
    <row r="10" spans="1:15" x14ac:dyDescent="0.25">
      <c r="B10"/>
      <c r="C10"/>
      <c r="D10"/>
      <c r="E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</sheetData>
  <sheetProtection algorithmName="SHA-512" hashValue="u6gD7kmdKU5U+IaL4Y+d/+Z7xdXcS9c9avJ7csg7IX13Fc7fiZ6ZEEE48mvqOlIeY4tdePA+XLdpVyyOEgNsig==" saltValue="p7hwwsys6IwQnWYt9xNU+g==" spinCount="100000" sheet="1" objects="1" scenario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O392"/>
  <sheetViews>
    <sheetView showGridLines="0" workbookViewId="0">
      <selection activeCell="A16" sqref="A16"/>
    </sheetView>
  </sheetViews>
  <sheetFormatPr defaultRowHeight="15" x14ac:dyDescent="0.25"/>
  <cols>
    <col min="1" max="1" width="63.28515625" customWidth="1"/>
    <col min="2" max="2" width="16.28515625" style="116" customWidth="1"/>
    <col min="3" max="3" width="29.28515625" style="114" customWidth="1"/>
    <col min="4" max="4" width="14.7109375" style="96" customWidth="1"/>
    <col min="5" max="5" width="19.7109375" style="9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94" t="s">
        <v>314</v>
      </c>
      <c r="B1" s="113"/>
      <c r="G1" s="191"/>
    </row>
    <row r="2" spans="1:15" ht="16.5" thickTop="1" thickBot="1" x14ac:dyDescent="0.3">
      <c r="A2" s="128" t="s">
        <v>3</v>
      </c>
      <c r="B2" s="115">
        <v>220300</v>
      </c>
      <c r="G2" s="191"/>
    </row>
    <row r="3" spans="1:15" ht="26.25" customHeight="1" thickTop="1" thickBot="1" x14ac:dyDescent="0.3">
      <c r="G3" s="192"/>
    </row>
    <row r="4" spans="1:15" s="95" customFormat="1" ht="31.5" thickTop="1" thickBot="1" x14ac:dyDescent="0.3">
      <c r="A4" s="129" t="s">
        <v>6</v>
      </c>
      <c r="B4" s="130" t="s">
        <v>11</v>
      </c>
      <c r="C4" s="130" t="s">
        <v>16</v>
      </c>
      <c r="D4" s="131" t="s">
        <v>10</v>
      </c>
      <c r="E4" s="130" t="s">
        <v>7</v>
      </c>
      <c r="F4" s="130" t="s">
        <v>12</v>
      </c>
      <c r="G4" s="117" t="s">
        <v>260</v>
      </c>
      <c r="H4"/>
      <c r="I4"/>
      <c r="J4"/>
      <c r="K4"/>
      <c r="L4"/>
      <c r="M4"/>
      <c r="N4"/>
      <c r="O4"/>
    </row>
    <row r="5" spans="1:15" s="112" customFormat="1" ht="31.5" thickTop="1" thickBot="1" x14ac:dyDescent="0.3">
      <c r="A5" s="118" t="s">
        <v>289</v>
      </c>
      <c r="B5" s="119" t="s">
        <v>306</v>
      </c>
      <c r="C5" s="119" t="s">
        <v>342</v>
      </c>
      <c r="D5" s="120">
        <v>42930</v>
      </c>
      <c r="E5" s="119">
        <v>100</v>
      </c>
      <c r="F5" s="119">
        <v>100</v>
      </c>
      <c r="G5" s="121">
        <v>1448</v>
      </c>
      <c r="H5"/>
      <c r="I5"/>
      <c r="J5"/>
      <c r="K5"/>
      <c r="L5"/>
      <c r="M5"/>
      <c r="N5"/>
      <c r="O5"/>
    </row>
    <row r="6" spans="1:15" s="112" customFormat="1" ht="16.5" thickTop="1" thickBot="1" x14ac:dyDescent="0.3">
      <c r="A6" s="123" t="s">
        <v>250</v>
      </c>
      <c r="B6" s="97"/>
      <c r="C6" s="97"/>
      <c r="D6" s="97"/>
      <c r="E6" s="97"/>
      <c r="F6" s="124"/>
      <c r="G6" s="125">
        <v>1448</v>
      </c>
      <c r="H6"/>
      <c r="I6"/>
      <c r="J6"/>
      <c r="K6"/>
      <c r="L6"/>
      <c r="M6"/>
      <c r="N6"/>
      <c r="O6"/>
    </row>
    <row r="7" spans="1:15" ht="15.75" thickTop="1" x14ac:dyDescent="0.25">
      <c r="B7"/>
      <c r="C7"/>
      <c r="D7"/>
      <c r="E7"/>
    </row>
    <row r="8" spans="1:15" x14ac:dyDescent="0.25">
      <c r="B8"/>
      <c r="C8"/>
      <c r="D8"/>
      <c r="E8"/>
    </row>
    <row r="9" spans="1:15" x14ac:dyDescent="0.25">
      <c r="B9"/>
      <c r="C9"/>
      <c r="D9"/>
      <c r="E9"/>
    </row>
    <row r="10" spans="1:15" x14ac:dyDescent="0.25">
      <c r="B10"/>
      <c r="C10"/>
      <c r="D10"/>
      <c r="E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</sheetData>
  <sheetProtection algorithmName="SHA-512" hashValue="PkiN5s/8rSsjv74gR1X+Jl4EsyUelTW3nFtwzKw1AA5YtnC6IEoCZwt/d1jw+xxb64/HLHnZwAIoIQ87kiPzgg==" saltValue="SDkRlz/gt2It71SrsvoW2g==" spinCount="100000" sheet="1" objects="1" scenario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O400"/>
  <sheetViews>
    <sheetView showGridLines="0" workbookViewId="0">
      <selection activeCell="F21" sqref="F21"/>
    </sheetView>
  </sheetViews>
  <sheetFormatPr defaultRowHeight="15" x14ac:dyDescent="0.25"/>
  <cols>
    <col min="1" max="1" width="63.28515625" customWidth="1"/>
    <col min="2" max="2" width="16.28515625" style="116" customWidth="1"/>
    <col min="3" max="3" width="29.28515625" style="114" customWidth="1"/>
    <col min="4" max="4" width="14.7109375" style="96" customWidth="1"/>
    <col min="5" max="5" width="19.7109375" style="9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94" t="s">
        <v>264</v>
      </c>
      <c r="B1" s="113"/>
      <c r="G1" s="191"/>
    </row>
    <row r="2" spans="1:15" ht="16.5" thickTop="1" thickBot="1" x14ac:dyDescent="0.3">
      <c r="A2" s="128" t="s">
        <v>3</v>
      </c>
      <c r="B2" s="115">
        <v>220410</v>
      </c>
      <c r="G2" s="191"/>
    </row>
    <row r="3" spans="1:15" ht="26.25" customHeight="1" thickTop="1" thickBot="1" x14ac:dyDescent="0.3">
      <c r="G3" s="192"/>
    </row>
    <row r="4" spans="1:15" s="95" customFormat="1" ht="31.5" thickTop="1" thickBot="1" x14ac:dyDescent="0.3">
      <c r="A4" s="129" t="s">
        <v>6</v>
      </c>
      <c r="B4" s="130" t="s">
        <v>11</v>
      </c>
      <c r="C4" s="130" t="s">
        <v>16</v>
      </c>
      <c r="D4" s="131" t="s">
        <v>10</v>
      </c>
      <c r="E4" s="130" t="s">
        <v>7</v>
      </c>
      <c r="F4" s="130" t="s">
        <v>12</v>
      </c>
      <c r="G4" s="117" t="s">
        <v>260</v>
      </c>
      <c r="H4"/>
      <c r="I4"/>
      <c r="J4"/>
      <c r="K4"/>
      <c r="L4"/>
      <c r="M4"/>
      <c r="N4"/>
      <c r="O4"/>
    </row>
    <row r="5" spans="1:15" s="112" customFormat="1" ht="46.5" thickTop="1" thickBot="1" x14ac:dyDescent="0.3">
      <c r="A5" s="118" t="s">
        <v>288</v>
      </c>
      <c r="B5" s="119" t="s">
        <v>306</v>
      </c>
      <c r="C5" s="119" t="s">
        <v>342</v>
      </c>
      <c r="D5" s="120">
        <v>42930</v>
      </c>
      <c r="E5" s="119">
        <v>20</v>
      </c>
      <c r="F5" s="119">
        <v>20</v>
      </c>
      <c r="G5" s="121">
        <v>280</v>
      </c>
      <c r="H5"/>
      <c r="I5"/>
      <c r="J5"/>
      <c r="K5"/>
      <c r="L5"/>
      <c r="M5"/>
      <c r="N5"/>
      <c r="O5"/>
    </row>
    <row r="6" spans="1:15" s="112" customFormat="1" ht="16.5" thickTop="1" thickBot="1" x14ac:dyDescent="0.3">
      <c r="A6" s="123" t="s">
        <v>250</v>
      </c>
      <c r="B6" s="97"/>
      <c r="C6" s="97"/>
      <c r="D6" s="97"/>
      <c r="E6" s="97"/>
      <c r="F6" s="124"/>
      <c r="G6" s="125">
        <v>280</v>
      </c>
      <c r="H6"/>
      <c r="I6"/>
      <c r="J6"/>
      <c r="K6"/>
      <c r="L6"/>
      <c r="M6"/>
      <c r="N6"/>
      <c r="O6"/>
    </row>
    <row r="7" spans="1:15" s="126" customFormat="1" ht="15.75" thickTop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s="127" customFormat="1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ht="15.75" thickBot="1" x14ac:dyDescent="0.3">
      <c r="B9"/>
      <c r="C9"/>
      <c r="D9"/>
      <c r="E9"/>
    </row>
    <row r="10" spans="1:15" ht="16.5" thickTop="1" thickBot="1" x14ac:dyDescent="0.3">
      <c r="B10"/>
      <c r="C10"/>
      <c r="D10"/>
      <c r="E10"/>
    </row>
    <row r="11" spans="1:15" ht="15.75" thickTop="1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</sheetData>
  <sheetProtection algorithmName="SHA-512" hashValue="dlGOoYR/WGdhF+4tEJM68k2Q63E0FnjxRqrwID3oTiQIJbeDIhp1Pz8rOBuwVOsGCXIvvG48kP8yqBvL791Bjg==" saltValue="1wt9bq45/ba3V5ZbL16zpQ==" spinCount="100000" sheet="1" objects="1" scenario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O389"/>
  <sheetViews>
    <sheetView showGridLines="0" workbookViewId="0">
      <selection activeCell="B13" sqref="B13"/>
    </sheetView>
  </sheetViews>
  <sheetFormatPr defaultRowHeight="15" x14ac:dyDescent="0.25"/>
  <cols>
    <col min="1" max="1" width="63.28515625" customWidth="1"/>
    <col min="2" max="2" width="16.28515625" style="116" customWidth="1"/>
    <col min="3" max="3" width="29.28515625" style="114" customWidth="1"/>
    <col min="4" max="4" width="14.7109375" style="96" customWidth="1"/>
    <col min="5" max="5" width="19.7109375" style="9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94" t="s">
        <v>265</v>
      </c>
      <c r="B1" s="113"/>
      <c r="G1" s="191"/>
    </row>
    <row r="2" spans="1:15" ht="16.5" thickTop="1" thickBot="1" x14ac:dyDescent="0.3">
      <c r="A2" s="128" t="s">
        <v>3</v>
      </c>
      <c r="B2" s="115">
        <v>230100</v>
      </c>
      <c r="G2" s="191"/>
    </row>
    <row r="3" spans="1:15" ht="26.25" customHeight="1" thickTop="1" thickBot="1" x14ac:dyDescent="0.3">
      <c r="G3" s="192"/>
    </row>
    <row r="4" spans="1:15" s="95" customFormat="1" ht="31.5" thickTop="1" thickBot="1" x14ac:dyDescent="0.3">
      <c r="A4" s="129" t="s">
        <v>6</v>
      </c>
      <c r="B4" s="130" t="s">
        <v>11</v>
      </c>
      <c r="C4" s="130" t="s">
        <v>16</v>
      </c>
      <c r="D4" s="131" t="s">
        <v>10</v>
      </c>
      <c r="E4" s="130" t="s">
        <v>7</v>
      </c>
      <c r="F4" s="130" t="s">
        <v>12</v>
      </c>
      <c r="G4" s="117" t="s">
        <v>260</v>
      </c>
      <c r="H4"/>
      <c r="I4"/>
      <c r="J4"/>
      <c r="K4"/>
      <c r="L4"/>
      <c r="M4"/>
      <c r="N4"/>
      <c r="O4"/>
    </row>
    <row r="5" spans="1:15" s="112" customFormat="1" ht="46.5" thickTop="1" thickBot="1" x14ac:dyDescent="0.3">
      <c r="A5" s="118" t="s">
        <v>288</v>
      </c>
      <c r="B5" s="119" t="s">
        <v>306</v>
      </c>
      <c r="C5" s="119" t="s">
        <v>342</v>
      </c>
      <c r="D5" s="120">
        <v>42930</v>
      </c>
      <c r="E5" s="119">
        <v>50</v>
      </c>
      <c r="F5" s="119">
        <v>50</v>
      </c>
      <c r="G5" s="121">
        <v>700</v>
      </c>
      <c r="H5"/>
      <c r="I5"/>
      <c r="J5"/>
      <c r="K5"/>
      <c r="L5"/>
      <c r="M5"/>
      <c r="N5"/>
      <c r="O5"/>
    </row>
    <row r="6" spans="1:15" s="112" customFormat="1" ht="16.5" thickTop="1" thickBot="1" x14ac:dyDescent="0.3">
      <c r="A6" s="123" t="s">
        <v>250</v>
      </c>
      <c r="B6" s="97"/>
      <c r="C6" s="97"/>
      <c r="D6" s="97"/>
      <c r="E6" s="97"/>
      <c r="F6" s="124"/>
      <c r="G6" s="125">
        <v>700</v>
      </c>
      <c r="H6"/>
      <c r="I6"/>
      <c r="J6"/>
      <c r="K6"/>
      <c r="L6"/>
      <c r="M6"/>
      <c r="N6"/>
      <c r="O6"/>
    </row>
    <row r="7" spans="1:15" ht="15.75" thickTop="1" x14ac:dyDescent="0.25">
      <c r="B7"/>
      <c r="C7"/>
      <c r="D7"/>
      <c r="E7"/>
    </row>
    <row r="8" spans="1:15" ht="15.75" thickTop="1" x14ac:dyDescent="0.25">
      <c r="B8"/>
      <c r="C8"/>
      <c r="D8"/>
      <c r="E8"/>
    </row>
    <row r="9" spans="1:15" x14ac:dyDescent="0.25">
      <c r="B9"/>
      <c r="C9"/>
      <c r="D9"/>
      <c r="E9"/>
    </row>
    <row r="10" spans="1:15" x14ac:dyDescent="0.25">
      <c r="B10"/>
      <c r="C10"/>
      <c r="D10"/>
      <c r="E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</sheetData>
  <sheetProtection algorithmName="SHA-512" hashValue="3DA5FGyZyulVziGNOKiJ59+NSLeI3iB6rBLKjbZbQ5HsONoCYJVizU7NBmMLRab71BfLE2ihVRxmz2NKr1GFhA==" saltValue="uyBn6USP+zHDp9C6UF5arw==" spinCount="100000" sheet="1" objects="1" scenario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/>
  <dimension ref="A1:O400"/>
  <sheetViews>
    <sheetView showGridLines="0" workbookViewId="0"/>
  </sheetViews>
  <sheetFormatPr defaultRowHeight="15" x14ac:dyDescent="0.25"/>
  <cols>
    <col min="1" max="1" width="63.28515625" customWidth="1"/>
    <col min="2" max="2" width="16.28515625" style="116" customWidth="1"/>
    <col min="3" max="3" width="29.28515625" style="114" customWidth="1"/>
    <col min="4" max="4" width="14.7109375" style="96" customWidth="1"/>
    <col min="5" max="5" width="19.7109375" style="9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94" t="s">
        <v>315</v>
      </c>
      <c r="B1" s="113"/>
      <c r="G1" s="191"/>
    </row>
    <row r="2" spans="1:15" ht="16.5" thickTop="1" thickBot="1" x14ac:dyDescent="0.3">
      <c r="A2" s="128" t="s">
        <v>3</v>
      </c>
      <c r="B2" s="115">
        <v>230300</v>
      </c>
      <c r="G2" s="191"/>
    </row>
    <row r="3" spans="1:15" ht="26.25" customHeight="1" thickTop="1" thickBot="1" x14ac:dyDescent="0.3">
      <c r="G3" s="192"/>
    </row>
    <row r="4" spans="1:15" s="95" customFormat="1" ht="31.5" thickTop="1" thickBot="1" x14ac:dyDescent="0.3">
      <c r="A4" s="129" t="s">
        <v>6</v>
      </c>
      <c r="B4" s="130" t="s">
        <v>11</v>
      </c>
      <c r="C4" s="130" t="s">
        <v>16</v>
      </c>
      <c r="D4" s="131" t="s">
        <v>10</v>
      </c>
      <c r="E4" s="130" t="s">
        <v>7</v>
      </c>
      <c r="F4" s="130" t="s">
        <v>12</v>
      </c>
      <c r="G4" s="117" t="s">
        <v>260</v>
      </c>
      <c r="H4"/>
      <c r="I4"/>
      <c r="J4"/>
      <c r="K4"/>
      <c r="L4"/>
      <c r="M4"/>
      <c r="N4"/>
      <c r="O4"/>
    </row>
    <row r="5" spans="1:15" s="112" customFormat="1" ht="46.5" thickTop="1" thickBot="1" x14ac:dyDescent="0.3">
      <c r="A5" s="118" t="s">
        <v>290</v>
      </c>
      <c r="B5" s="119" t="s">
        <v>341</v>
      </c>
      <c r="C5" s="119" t="s">
        <v>342</v>
      </c>
      <c r="D5" s="120">
        <v>42930</v>
      </c>
      <c r="E5" s="119">
        <v>2</v>
      </c>
      <c r="F5" s="119">
        <v>2</v>
      </c>
      <c r="G5" s="121">
        <v>80</v>
      </c>
      <c r="H5"/>
      <c r="I5"/>
      <c r="J5"/>
      <c r="K5"/>
      <c r="L5"/>
      <c r="M5"/>
      <c r="N5"/>
      <c r="O5"/>
    </row>
    <row r="6" spans="1:15" s="112" customFormat="1" ht="16.5" thickTop="1" thickBot="1" x14ac:dyDescent="0.3">
      <c r="A6" s="123" t="s">
        <v>250</v>
      </c>
      <c r="B6" s="97"/>
      <c r="C6" s="97"/>
      <c r="D6" s="97"/>
      <c r="E6" s="97"/>
      <c r="F6" s="124"/>
      <c r="G6" s="125">
        <v>80</v>
      </c>
      <c r="H6"/>
      <c r="I6"/>
      <c r="J6"/>
      <c r="K6"/>
      <c r="L6"/>
      <c r="M6"/>
      <c r="N6"/>
      <c r="O6"/>
    </row>
    <row r="7" spans="1:15" s="126" customFormat="1" ht="15.75" thickTop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s="127" customFormat="1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ht="15.75" thickBot="1" x14ac:dyDescent="0.3">
      <c r="B9"/>
      <c r="C9"/>
      <c r="D9"/>
      <c r="E9"/>
    </row>
    <row r="10" spans="1:15" ht="16.5" thickTop="1" thickBot="1" x14ac:dyDescent="0.3">
      <c r="B10"/>
      <c r="C10"/>
      <c r="D10"/>
      <c r="E10"/>
    </row>
    <row r="11" spans="1:15" ht="15.75" thickTop="1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</sheetData>
  <sheetProtection algorithmName="SHA-512" hashValue="2dg5YVFviL5a9KKlG8tLlfwt/xtvtjmavrYyhIKyHzrN7nAvrztxgH4six3cDZc6N88ZMo2Ct3ZVquz7UcmzeQ==" saltValue="G3zeoeYr2sL+WlFAgVLIBA==" spinCount="100000" sheet="1" objects="1" scenario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/>
  <dimension ref="A1:O396"/>
  <sheetViews>
    <sheetView showGridLines="0" workbookViewId="0">
      <selection activeCell="G21" sqref="G21"/>
    </sheetView>
  </sheetViews>
  <sheetFormatPr defaultRowHeight="15" x14ac:dyDescent="0.25"/>
  <cols>
    <col min="1" max="1" width="63.28515625" customWidth="1"/>
    <col min="2" max="2" width="16.28515625" style="134" customWidth="1"/>
    <col min="3" max="3" width="29.28515625" style="114" customWidth="1"/>
    <col min="4" max="4" width="14.7109375" style="96" customWidth="1"/>
    <col min="5" max="5" width="19.7109375" style="9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94" t="s">
        <v>346</v>
      </c>
      <c r="B1" s="113"/>
      <c r="G1" s="191"/>
    </row>
    <row r="2" spans="1:15" ht="16.5" thickTop="1" thickBot="1" x14ac:dyDescent="0.3">
      <c r="A2" s="128" t="s">
        <v>3</v>
      </c>
      <c r="B2" s="115">
        <v>240000</v>
      </c>
      <c r="G2" s="191"/>
    </row>
    <row r="3" spans="1:15" ht="26.25" customHeight="1" thickTop="1" thickBot="1" x14ac:dyDescent="0.3">
      <c r="G3" s="192"/>
    </row>
    <row r="4" spans="1:15" s="95" customFormat="1" ht="31.5" thickTop="1" thickBot="1" x14ac:dyDescent="0.3">
      <c r="A4" s="129" t="s">
        <v>6</v>
      </c>
      <c r="B4" s="130" t="s">
        <v>11</v>
      </c>
      <c r="C4" s="130" t="s">
        <v>16</v>
      </c>
      <c r="D4" s="131" t="s">
        <v>10</v>
      </c>
      <c r="E4" s="130" t="s">
        <v>7</v>
      </c>
      <c r="F4" s="130" t="s">
        <v>12</v>
      </c>
      <c r="G4" s="117" t="s">
        <v>260</v>
      </c>
      <c r="H4"/>
      <c r="I4"/>
      <c r="J4"/>
      <c r="K4"/>
      <c r="L4"/>
      <c r="M4"/>
      <c r="N4"/>
      <c r="O4"/>
    </row>
    <row r="5" spans="1:15" s="112" customFormat="1" ht="30.75" thickTop="1" x14ac:dyDescent="0.25">
      <c r="A5" s="118" t="s">
        <v>280</v>
      </c>
      <c r="B5" s="119" t="s">
        <v>335</v>
      </c>
      <c r="C5" s="119" t="s">
        <v>342</v>
      </c>
      <c r="D5" s="120">
        <v>42977</v>
      </c>
      <c r="E5" s="119">
        <v>1</v>
      </c>
      <c r="F5" s="119">
        <v>1</v>
      </c>
      <c r="G5" s="121">
        <v>23.93</v>
      </c>
      <c r="H5"/>
      <c r="I5"/>
      <c r="J5"/>
      <c r="K5"/>
      <c r="L5"/>
      <c r="M5"/>
      <c r="N5"/>
      <c r="O5"/>
    </row>
    <row r="6" spans="1:15" s="112" customFormat="1" ht="30" x14ac:dyDescent="0.25">
      <c r="A6" s="118" t="s">
        <v>281</v>
      </c>
      <c r="B6" s="119" t="s">
        <v>335</v>
      </c>
      <c r="C6" s="119" t="s">
        <v>342</v>
      </c>
      <c r="D6" s="120">
        <v>42977</v>
      </c>
      <c r="E6" s="119">
        <v>1</v>
      </c>
      <c r="F6" s="119">
        <v>1</v>
      </c>
      <c r="G6" s="122">
        <v>25.08</v>
      </c>
      <c r="H6"/>
      <c r="I6"/>
      <c r="J6"/>
      <c r="K6"/>
      <c r="L6"/>
      <c r="M6"/>
      <c r="N6"/>
      <c r="O6"/>
    </row>
    <row r="7" spans="1:15" ht="30" x14ac:dyDescent="0.25">
      <c r="A7" s="118" t="s">
        <v>282</v>
      </c>
      <c r="B7" s="119" t="s">
        <v>335</v>
      </c>
      <c r="C7" s="119" t="s">
        <v>342</v>
      </c>
      <c r="D7" s="120">
        <v>42977</v>
      </c>
      <c r="E7" s="119">
        <v>1</v>
      </c>
      <c r="F7" s="119">
        <v>1</v>
      </c>
      <c r="G7" s="122">
        <v>42.98</v>
      </c>
    </row>
    <row r="8" spans="1:15" ht="45" x14ac:dyDescent="0.25">
      <c r="A8" s="118" t="s">
        <v>292</v>
      </c>
      <c r="B8" s="119" t="s">
        <v>336</v>
      </c>
      <c r="C8" s="119" t="s">
        <v>342</v>
      </c>
      <c r="D8" s="120">
        <v>42977</v>
      </c>
      <c r="E8" s="119">
        <v>1</v>
      </c>
      <c r="F8" s="119">
        <v>1</v>
      </c>
      <c r="G8" s="122">
        <v>9.1</v>
      </c>
    </row>
    <row r="9" spans="1:15" ht="45" x14ac:dyDescent="0.25">
      <c r="A9" s="118" t="s">
        <v>293</v>
      </c>
      <c r="B9" s="119" t="s">
        <v>336</v>
      </c>
      <c r="C9" s="119" t="s">
        <v>342</v>
      </c>
      <c r="D9" s="120">
        <v>42977</v>
      </c>
      <c r="E9" s="119">
        <v>1</v>
      </c>
      <c r="F9" s="119">
        <v>1</v>
      </c>
      <c r="G9" s="122">
        <v>9.34</v>
      </c>
    </row>
    <row r="10" spans="1:15" ht="45" x14ac:dyDescent="0.25">
      <c r="A10" s="118" t="s">
        <v>294</v>
      </c>
      <c r="B10" s="119" t="s">
        <v>336</v>
      </c>
      <c r="C10" s="119" t="s">
        <v>342</v>
      </c>
      <c r="D10" s="120">
        <v>42977</v>
      </c>
      <c r="E10" s="119">
        <v>1</v>
      </c>
      <c r="F10" s="119">
        <v>1</v>
      </c>
      <c r="G10" s="122">
        <v>7.3</v>
      </c>
    </row>
    <row r="11" spans="1:15" ht="45.75" thickBot="1" x14ac:dyDescent="0.3">
      <c r="A11" s="118" t="s">
        <v>291</v>
      </c>
      <c r="B11" s="119" t="s">
        <v>336</v>
      </c>
      <c r="C11" s="119" t="s">
        <v>342</v>
      </c>
      <c r="D11" s="120">
        <v>42977</v>
      </c>
      <c r="E11" s="119">
        <v>1</v>
      </c>
      <c r="F11" s="119">
        <v>1</v>
      </c>
      <c r="G11" s="122">
        <v>9.2200000000000006</v>
      </c>
    </row>
    <row r="12" spans="1:15" ht="16.5" thickTop="1" thickBot="1" x14ac:dyDescent="0.3">
      <c r="A12" s="123" t="s">
        <v>250</v>
      </c>
      <c r="B12" s="97"/>
      <c r="C12" s="97"/>
      <c r="D12" s="97"/>
      <c r="E12" s="97"/>
      <c r="F12" s="124"/>
      <c r="G12" s="125">
        <v>126.94999999999999</v>
      </c>
    </row>
    <row r="13" spans="1:15" ht="15.75" thickTop="1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</sheetData>
  <sheetProtection algorithmName="SHA-512" hashValue="aPO00T4a+ruOlLSWI7JIhncX0lD0BjCrEBlphdp3+cfyEJWub/kORugDyyXlsmL6I0ti7GFsRegxE6cD+p3jpw==" saltValue="S0zcJhPuOrE4ktrteKw42A==" spinCount="100000" sheet="1" objects="1" scenario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FF3399"/>
  </sheetPr>
  <dimension ref="A1:R340"/>
  <sheetViews>
    <sheetView view="pageBreakPreview" topLeftCell="K1" zoomScale="90" zoomScaleNormal="100" zoomScaleSheetLayoutView="90" workbookViewId="0">
      <pane ySplit="1" topLeftCell="A46" activePane="bottomLeft" state="frozen"/>
      <selection activeCell="D1" sqref="D1"/>
      <selection pane="bottomLeft" activeCell="P66" sqref="P66"/>
    </sheetView>
  </sheetViews>
  <sheetFormatPr defaultColWidth="9.140625" defaultRowHeight="15" x14ac:dyDescent="0.25"/>
  <cols>
    <col min="1" max="1" width="23.5703125" style="104" customWidth="1"/>
    <col min="2" max="2" width="15.7109375" style="104" customWidth="1"/>
    <col min="3" max="3" width="17.140625" style="104" customWidth="1"/>
    <col min="4" max="4" width="13.85546875" style="106" customWidth="1"/>
    <col min="5" max="5" width="30" style="101" customWidth="1"/>
    <col min="6" max="6" width="12" style="106" customWidth="1"/>
    <col min="7" max="7" width="41.85546875" style="104" customWidth="1"/>
    <col min="8" max="8" width="17.140625" style="106" customWidth="1"/>
    <col min="9" max="9" width="18.85546875" style="106" customWidth="1"/>
    <col min="10" max="10" width="16.140625" style="107" customWidth="1"/>
    <col min="11" max="11" width="14" style="107" customWidth="1"/>
    <col min="12" max="12" width="16.7109375" style="106" customWidth="1"/>
    <col min="13" max="13" width="22.5703125" style="106" customWidth="1"/>
    <col min="14" max="14" width="19.85546875" style="106" bestFit="1" customWidth="1"/>
    <col min="15" max="15" width="19.5703125" style="106" customWidth="1"/>
    <col min="16" max="16" width="23.7109375" style="106" customWidth="1"/>
    <col min="17" max="17" width="21.42578125" style="136" customWidth="1"/>
    <col min="18" max="18" width="30" style="101" customWidth="1"/>
    <col min="19" max="16384" width="9.140625" style="104"/>
  </cols>
  <sheetData>
    <row r="1" spans="1:18" s="100" customFormat="1" ht="31.5" x14ac:dyDescent="0.25">
      <c r="A1" s="99" t="s">
        <v>0</v>
      </c>
      <c r="B1" s="99" t="s">
        <v>1</v>
      </c>
      <c r="C1" s="99" t="s">
        <v>2</v>
      </c>
      <c r="D1" s="99" t="s">
        <v>3</v>
      </c>
      <c r="E1" s="99" t="s">
        <v>4</v>
      </c>
      <c r="F1" s="99" t="s">
        <v>5</v>
      </c>
      <c r="G1" s="99" t="s">
        <v>6</v>
      </c>
      <c r="H1" s="99" t="s">
        <v>248</v>
      </c>
      <c r="I1" s="99" t="s">
        <v>7</v>
      </c>
      <c r="J1" s="110" t="s">
        <v>8</v>
      </c>
      <c r="K1" s="110" t="s">
        <v>9</v>
      </c>
      <c r="L1" s="99" t="s">
        <v>10</v>
      </c>
      <c r="M1" s="99" t="s">
        <v>11</v>
      </c>
      <c r="N1" s="99" t="s">
        <v>12</v>
      </c>
      <c r="O1" s="99" t="s">
        <v>13</v>
      </c>
      <c r="P1" s="99" t="s">
        <v>14</v>
      </c>
      <c r="Q1" s="135" t="s">
        <v>15</v>
      </c>
      <c r="R1" s="99" t="s">
        <v>16</v>
      </c>
    </row>
    <row r="2" spans="1:18" ht="45" x14ac:dyDescent="0.25">
      <c r="A2" s="106" t="s">
        <v>268</v>
      </c>
      <c r="B2" s="101" t="s">
        <v>269</v>
      </c>
      <c r="C2" s="102">
        <v>43208</v>
      </c>
      <c r="D2" s="108">
        <v>110200</v>
      </c>
      <c r="E2" s="101" t="s">
        <v>247</v>
      </c>
      <c r="F2" s="106">
        <v>20</v>
      </c>
      <c r="G2" s="101" t="s">
        <v>289</v>
      </c>
      <c r="H2" s="106" t="s">
        <v>252</v>
      </c>
      <c r="I2" s="108">
        <v>250</v>
      </c>
      <c r="J2" s="107">
        <v>14.48</v>
      </c>
      <c r="K2" s="105">
        <f t="shared" ref="K2:K65" si="0">J2*I2</f>
        <v>3620</v>
      </c>
      <c r="L2" s="109">
        <v>42930</v>
      </c>
      <c r="M2" s="109" t="s">
        <v>306</v>
      </c>
      <c r="N2" s="108">
        <v>250</v>
      </c>
      <c r="O2" s="111">
        <f>N2*J2</f>
        <v>3620</v>
      </c>
      <c r="P2" s="109">
        <v>42956</v>
      </c>
      <c r="Q2" s="136">
        <v>323</v>
      </c>
      <c r="R2" s="101" t="s">
        <v>342</v>
      </c>
    </row>
    <row r="3" spans="1:18" ht="75" x14ac:dyDescent="0.25">
      <c r="A3" s="106" t="s">
        <v>268</v>
      </c>
      <c r="B3" s="101" t="s">
        <v>269</v>
      </c>
      <c r="C3" s="102">
        <v>43208</v>
      </c>
      <c r="D3" s="108">
        <v>120100</v>
      </c>
      <c r="E3" s="101" t="s">
        <v>249</v>
      </c>
      <c r="F3" s="106">
        <v>9</v>
      </c>
      <c r="G3" s="101" t="s">
        <v>285</v>
      </c>
      <c r="H3" s="106" t="s">
        <v>252</v>
      </c>
      <c r="I3" s="106">
        <v>10</v>
      </c>
      <c r="J3" s="107">
        <v>175.7</v>
      </c>
      <c r="K3" s="105">
        <f t="shared" si="0"/>
        <v>1757</v>
      </c>
      <c r="L3" s="109">
        <v>42930</v>
      </c>
      <c r="M3" s="106" t="s">
        <v>307</v>
      </c>
      <c r="N3" s="106">
        <v>10</v>
      </c>
      <c r="O3" s="111">
        <f t="shared" ref="O3:O66" si="1">N3*J3</f>
        <v>1757</v>
      </c>
      <c r="P3" s="109">
        <v>42957</v>
      </c>
      <c r="Q3" s="136">
        <v>5677</v>
      </c>
      <c r="R3" s="101" t="s">
        <v>342</v>
      </c>
    </row>
    <row r="4" spans="1:18" ht="90" x14ac:dyDescent="0.25">
      <c r="A4" s="106" t="s">
        <v>268</v>
      </c>
      <c r="B4" s="101" t="s">
        <v>269</v>
      </c>
      <c r="C4" s="102">
        <v>43208</v>
      </c>
      <c r="D4" s="108">
        <v>120100</v>
      </c>
      <c r="E4" s="101" t="s">
        <v>249</v>
      </c>
      <c r="F4" s="106">
        <v>11</v>
      </c>
      <c r="G4" s="101" t="s">
        <v>286</v>
      </c>
      <c r="H4" s="106" t="s">
        <v>252</v>
      </c>
      <c r="I4" s="106">
        <v>10</v>
      </c>
      <c r="J4" s="107">
        <v>182.89</v>
      </c>
      <c r="K4" s="105">
        <f t="shared" si="0"/>
        <v>1828.8999999999999</v>
      </c>
      <c r="L4" s="109">
        <v>42930</v>
      </c>
      <c r="M4" s="106" t="s">
        <v>307</v>
      </c>
      <c r="N4" s="106">
        <v>10</v>
      </c>
      <c r="O4" s="111">
        <f t="shared" si="1"/>
        <v>1828.8999999999999</v>
      </c>
      <c r="P4" s="109">
        <v>42957</v>
      </c>
      <c r="Q4" s="136">
        <v>5677</v>
      </c>
      <c r="R4" s="101" t="s">
        <v>342</v>
      </c>
    </row>
    <row r="5" spans="1:18" ht="60" x14ac:dyDescent="0.25">
      <c r="A5" s="106" t="s">
        <v>268</v>
      </c>
      <c r="B5" s="101" t="s">
        <v>269</v>
      </c>
      <c r="C5" s="102">
        <v>43208</v>
      </c>
      <c r="D5" s="108">
        <v>120200</v>
      </c>
      <c r="E5" s="101" t="s">
        <v>270</v>
      </c>
      <c r="F5" s="106">
        <v>25</v>
      </c>
      <c r="G5" s="101" t="s">
        <v>290</v>
      </c>
      <c r="H5" s="106" t="s">
        <v>252</v>
      </c>
      <c r="I5" s="106">
        <v>1</v>
      </c>
      <c r="J5" s="107">
        <v>40</v>
      </c>
      <c r="K5" s="105">
        <f t="shared" si="0"/>
        <v>40</v>
      </c>
      <c r="L5" s="109">
        <v>42930</v>
      </c>
      <c r="M5" s="106" t="s">
        <v>341</v>
      </c>
      <c r="N5" s="106">
        <v>1</v>
      </c>
      <c r="O5" s="111">
        <f t="shared" si="1"/>
        <v>40</v>
      </c>
      <c r="P5" s="109">
        <v>42948</v>
      </c>
      <c r="Q5" s="136">
        <v>1034</v>
      </c>
      <c r="R5" s="101" t="s">
        <v>342</v>
      </c>
    </row>
    <row r="6" spans="1:18" ht="45" x14ac:dyDescent="0.25">
      <c r="A6" s="106" t="s">
        <v>268</v>
      </c>
      <c r="B6" s="101" t="s">
        <v>269</v>
      </c>
      <c r="C6" s="102">
        <v>43208</v>
      </c>
      <c r="D6" s="108">
        <v>130000</v>
      </c>
      <c r="E6" s="101" t="s">
        <v>255</v>
      </c>
      <c r="F6" s="106">
        <v>1</v>
      </c>
      <c r="G6" s="101" t="s">
        <v>280</v>
      </c>
      <c r="H6" s="106" t="s">
        <v>252</v>
      </c>
      <c r="I6" s="106">
        <v>1</v>
      </c>
      <c r="J6" s="107">
        <v>23.93</v>
      </c>
      <c r="K6" s="105">
        <f t="shared" si="0"/>
        <v>23.93</v>
      </c>
      <c r="L6" s="109">
        <v>42930</v>
      </c>
      <c r="M6" s="106" t="s">
        <v>305</v>
      </c>
      <c r="N6" s="106">
        <v>1</v>
      </c>
      <c r="O6" s="111">
        <f t="shared" si="1"/>
        <v>23.93</v>
      </c>
      <c r="P6" s="109" t="s">
        <v>343</v>
      </c>
      <c r="Q6" s="136" t="s">
        <v>252</v>
      </c>
      <c r="R6" s="101" t="s">
        <v>342</v>
      </c>
    </row>
    <row r="7" spans="1:18" ht="45" x14ac:dyDescent="0.25">
      <c r="A7" s="106" t="s">
        <v>268</v>
      </c>
      <c r="B7" s="101" t="s">
        <v>269</v>
      </c>
      <c r="C7" s="102">
        <v>43208</v>
      </c>
      <c r="D7" s="108">
        <v>130000</v>
      </c>
      <c r="E7" s="101" t="s">
        <v>255</v>
      </c>
      <c r="F7" s="106">
        <v>3</v>
      </c>
      <c r="G7" s="101" t="s">
        <v>281</v>
      </c>
      <c r="H7" s="106" t="s">
        <v>252</v>
      </c>
      <c r="I7" s="106">
        <v>1</v>
      </c>
      <c r="J7" s="107">
        <v>25.08</v>
      </c>
      <c r="K7" s="105">
        <f t="shared" si="0"/>
        <v>25.08</v>
      </c>
      <c r="L7" s="109">
        <v>42930</v>
      </c>
      <c r="M7" s="106" t="s">
        <v>305</v>
      </c>
      <c r="N7" s="106">
        <v>1</v>
      </c>
      <c r="O7" s="111">
        <f t="shared" si="1"/>
        <v>25.08</v>
      </c>
      <c r="P7" s="109" t="s">
        <v>343</v>
      </c>
      <c r="Q7" s="136" t="s">
        <v>252</v>
      </c>
      <c r="R7" s="101" t="s">
        <v>342</v>
      </c>
    </row>
    <row r="8" spans="1:18" ht="45" x14ac:dyDescent="0.25">
      <c r="A8" s="106" t="s">
        <v>268</v>
      </c>
      <c r="B8" s="101" t="s">
        <v>269</v>
      </c>
      <c r="C8" s="102">
        <v>43208</v>
      </c>
      <c r="D8" s="108">
        <v>130000</v>
      </c>
      <c r="E8" s="101" t="s">
        <v>255</v>
      </c>
      <c r="F8" s="106">
        <v>5</v>
      </c>
      <c r="G8" s="101" t="s">
        <v>282</v>
      </c>
      <c r="H8" s="106" t="s">
        <v>252</v>
      </c>
      <c r="I8" s="106">
        <v>1</v>
      </c>
      <c r="J8" s="107">
        <v>42.98</v>
      </c>
      <c r="K8" s="105">
        <f t="shared" si="0"/>
        <v>42.98</v>
      </c>
      <c r="L8" s="109">
        <v>42930</v>
      </c>
      <c r="M8" s="106" t="s">
        <v>305</v>
      </c>
      <c r="N8" s="106">
        <v>1</v>
      </c>
      <c r="O8" s="111">
        <f t="shared" si="1"/>
        <v>42.98</v>
      </c>
      <c r="P8" s="109" t="s">
        <v>343</v>
      </c>
      <c r="Q8" s="136" t="s">
        <v>252</v>
      </c>
      <c r="R8" s="101" t="s">
        <v>342</v>
      </c>
    </row>
    <row r="9" spans="1:18" ht="30" x14ac:dyDescent="0.25">
      <c r="A9" s="106" t="s">
        <v>268</v>
      </c>
      <c r="B9" s="101" t="s">
        <v>269</v>
      </c>
      <c r="C9" s="102">
        <v>43208</v>
      </c>
      <c r="D9" s="108">
        <v>130000</v>
      </c>
      <c r="E9" s="101" t="s">
        <v>255</v>
      </c>
      <c r="F9" s="106">
        <v>6</v>
      </c>
      <c r="G9" s="101" t="s">
        <v>283</v>
      </c>
      <c r="H9" s="106" t="s">
        <v>252</v>
      </c>
      <c r="I9" s="106">
        <v>5</v>
      </c>
      <c r="J9" s="107">
        <v>1.28</v>
      </c>
      <c r="K9" s="105">
        <f t="shared" si="0"/>
        <v>6.4</v>
      </c>
      <c r="L9" s="109">
        <v>42930</v>
      </c>
      <c r="M9" s="106" t="s">
        <v>305</v>
      </c>
      <c r="N9" s="106">
        <v>5</v>
      </c>
      <c r="O9" s="111">
        <f t="shared" si="1"/>
        <v>6.4</v>
      </c>
      <c r="P9" s="109" t="s">
        <v>343</v>
      </c>
      <c r="Q9" s="136" t="s">
        <v>252</v>
      </c>
      <c r="R9" s="101" t="s">
        <v>342</v>
      </c>
    </row>
    <row r="10" spans="1:18" ht="30" x14ac:dyDescent="0.25">
      <c r="A10" s="106" t="s">
        <v>268</v>
      </c>
      <c r="B10" s="101" t="s">
        <v>269</v>
      </c>
      <c r="C10" s="102">
        <v>43208</v>
      </c>
      <c r="D10" s="108">
        <v>130000</v>
      </c>
      <c r="E10" s="101" t="s">
        <v>255</v>
      </c>
      <c r="F10" s="106">
        <v>8</v>
      </c>
      <c r="G10" s="101" t="s">
        <v>284</v>
      </c>
      <c r="H10" s="106" t="s">
        <v>252</v>
      </c>
      <c r="I10" s="106">
        <v>5</v>
      </c>
      <c r="J10" s="107">
        <v>8</v>
      </c>
      <c r="K10" s="105">
        <f t="shared" si="0"/>
        <v>40</v>
      </c>
      <c r="L10" s="109">
        <v>42930</v>
      </c>
      <c r="M10" s="106" t="s">
        <v>305</v>
      </c>
      <c r="N10" s="106">
        <v>5</v>
      </c>
      <c r="O10" s="111">
        <f t="shared" si="1"/>
        <v>40</v>
      </c>
      <c r="P10" s="109" t="s">
        <v>343</v>
      </c>
      <c r="Q10" s="136" t="s">
        <v>252</v>
      </c>
      <c r="R10" s="101" t="s">
        <v>342</v>
      </c>
    </row>
    <row r="11" spans="1:18" ht="60" x14ac:dyDescent="0.25">
      <c r="A11" s="106" t="s">
        <v>268</v>
      </c>
      <c r="B11" s="101" t="s">
        <v>269</v>
      </c>
      <c r="C11" s="102">
        <v>43208</v>
      </c>
      <c r="D11" s="108">
        <v>130000</v>
      </c>
      <c r="E11" s="101" t="s">
        <v>255</v>
      </c>
      <c r="F11" s="106">
        <v>25</v>
      </c>
      <c r="G11" s="101" t="s">
        <v>290</v>
      </c>
      <c r="H11" s="106" t="s">
        <v>252</v>
      </c>
      <c r="I11" s="106">
        <v>1</v>
      </c>
      <c r="J11" s="107">
        <v>40</v>
      </c>
      <c r="K11" s="105">
        <f t="shared" si="0"/>
        <v>40</v>
      </c>
      <c r="L11" s="109">
        <v>42930</v>
      </c>
      <c r="M11" s="106" t="s">
        <v>341</v>
      </c>
      <c r="N11" s="106">
        <v>1</v>
      </c>
      <c r="O11" s="111">
        <f t="shared" si="1"/>
        <v>40</v>
      </c>
      <c r="P11" s="109">
        <v>42948</v>
      </c>
      <c r="Q11" s="136">
        <v>1034</v>
      </c>
      <c r="R11" s="101" t="s">
        <v>342</v>
      </c>
    </row>
    <row r="12" spans="1:18" ht="75" x14ac:dyDescent="0.25">
      <c r="A12" s="106" t="s">
        <v>268</v>
      </c>
      <c r="B12" s="101" t="s">
        <v>269</v>
      </c>
      <c r="C12" s="102">
        <v>43208</v>
      </c>
      <c r="D12" s="108">
        <v>130000</v>
      </c>
      <c r="E12" s="101" t="s">
        <v>255</v>
      </c>
      <c r="F12" s="106">
        <v>36</v>
      </c>
      <c r="G12" s="101" t="s">
        <v>292</v>
      </c>
      <c r="H12" s="106" t="s">
        <v>252</v>
      </c>
      <c r="I12" s="106">
        <v>1</v>
      </c>
      <c r="J12" s="107">
        <v>9.1</v>
      </c>
      <c r="K12" s="105">
        <f t="shared" si="0"/>
        <v>9.1</v>
      </c>
      <c r="L12" s="109">
        <v>42930</v>
      </c>
      <c r="M12" s="106" t="s">
        <v>307</v>
      </c>
      <c r="N12" s="106">
        <v>1</v>
      </c>
      <c r="O12" s="111">
        <f t="shared" si="1"/>
        <v>9.1</v>
      </c>
      <c r="P12" s="109">
        <v>42957</v>
      </c>
      <c r="Q12" s="136">
        <v>5677</v>
      </c>
      <c r="R12" s="101" t="s">
        <v>342</v>
      </c>
    </row>
    <row r="13" spans="1:18" ht="75" x14ac:dyDescent="0.25">
      <c r="A13" s="106" t="s">
        <v>268</v>
      </c>
      <c r="B13" s="101" t="s">
        <v>269</v>
      </c>
      <c r="C13" s="102">
        <v>43208</v>
      </c>
      <c r="D13" s="108">
        <v>130000</v>
      </c>
      <c r="E13" s="101" t="s">
        <v>255</v>
      </c>
      <c r="F13" s="106">
        <v>38</v>
      </c>
      <c r="G13" s="101" t="s">
        <v>293</v>
      </c>
      <c r="H13" s="106" t="s">
        <v>252</v>
      </c>
      <c r="I13" s="106">
        <v>1</v>
      </c>
      <c r="J13" s="107">
        <v>9.34</v>
      </c>
      <c r="K13" s="105">
        <f t="shared" si="0"/>
        <v>9.34</v>
      </c>
      <c r="L13" s="109">
        <v>42930</v>
      </c>
      <c r="M13" s="106" t="s">
        <v>307</v>
      </c>
      <c r="N13" s="106">
        <v>1</v>
      </c>
      <c r="O13" s="111">
        <f t="shared" si="1"/>
        <v>9.34</v>
      </c>
      <c r="P13" s="109">
        <v>42957</v>
      </c>
      <c r="Q13" s="136">
        <v>5677</v>
      </c>
      <c r="R13" s="101" t="s">
        <v>342</v>
      </c>
    </row>
    <row r="14" spans="1:18" ht="75" x14ac:dyDescent="0.25">
      <c r="A14" s="106" t="s">
        <v>268</v>
      </c>
      <c r="B14" s="101" t="s">
        <v>269</v>
      </c>
      <c r="C14" s="102">
        <v>43208</v>
      </c>
      <c r="D14" s="108">
        <v>130000</v>
      </c>
      <c r="E14" s="101" t="s">
        <v>255</v>
      </c>
      <c r="F14" s="106">
        <v>39</v>
      </c>
      <c r="G14" s="101" t="s">
        <v>294</v>
      </c>
      <c r="H14" s="106" t="s">
        <v>252</v>
      </c>
      <c r="I14" s="106">
        <v>1</v>
      </c>
      <c r="J14" s="107">
        <v>7.3</v>
      </c>
      <c r="K14" s="105">
        <f t="shared" si="0"/>
        <v>7.3</v>
      </c>
      <c r="L14" s="109">
        <v>42930</v>
      </c>
      <c r="M14" s="106" t="s">
        <v>307</v>
      </c>
      <c r="N14" s="106">
        <v>1</v>
      </c>
      <c r="O14" s="111">
        <f t="shared" si="1"/>
        <v>7.3</v>
      </c>
      <c r="P14" s="109">
        <v>42957</v>
      </c>
      <c r="Q14" s="136">
        <v>5677</v>
      </c>
      <c r="R14" s="101" t="s">
        <v>342</v>
      </c>
    </row>
    <row r="15" spans="1:18" ht="45" x14ac:dyDescent="0.25">
      <c r="A15" s="106" t="s">
        <v>268</v>
      </c>
      <c r="B15" s="101" t="s">
        <v>269</v>
      </c>
      <c r="C15" s="102">
        <v>43208</v>
      </c>
      <c r="D15" s="108">
        <v>140530</v>
      </c>
      <c r="E15" s="101" t="s">
        <v>271</v>
      </c>
      <c r="F15" s="106">
        <v>49</v>
      </c>
      <c r="G15" s="101" t="s">
        <v>300</v>
      </c>
      <c r="H15" s="106" t="s">
        <v>252</v>
      </c>
      <c r="I15" s="106">
        <v>4</v>
      </c>
      <c r="J15" s="107">
        <v>7.88</v>
      </c>
      <c r="K15" s="105">
        <f t="shared" si="0"/>
        <v>31.52</v>
      </c>
      <c r="L15" s="109">
        <v>42930</v>
      </c>
      <c r="M15" s="106" t="s">
        <v>305</v>
      </c>
      <c r="N15" s="106">
        <v>4</v>
      </c>
      <c r="O15" s="111">
        <f t="shared" si="1"/>
        <v>31.52</v>
      </c>
      <c r="P15" s="109" t="s">
        <v>343</v>
      </c>
      <c r="Q15" s="136" t="s">
        <v>252</v>
      </c>
      <c r="R15" s="101" t="s">
        <v>342</v>
      </c>
    </row>
    <row r="16" spans="1:18" ht="45" x14ac:dyDescent="0.25">
      <c r="A16" s="106" t="s">
        <v>268</v>
      </c>
      <c r="B16" s="101" t="s">
        <v>269</v>
      </c>
      <c r="C16" s="102">
        <v>43208</v>
      </c>
      <c r="D16" s="108">
        <v>140530</v>
      </c>
      <c r="E16" s="101" t="s">
        <v>271</v>
      </c>
      <c r="F16" s="106">
        <v>46</v>
      </c>
      <c r="G16" s="101" t="s">
        <v>297</v>
      </c>
      <c r="H16" s="106" t="s">
        <v>252</v>
      </c>
      <c r="I16" s="106">
        <v>4</v>
      </c>
      <c r="J16" s="107">
        <v>6.6</v>
      </c>
      <c r="K16" s="105">
        <f t="shared" si="0"/>
        <v>26.4</v>
      </c>
      <c r="L16" s="109">
        <v>42930</v>
      </c>
      <c r="M16" s="106" t="s">
        <v>305</v>
      </c>
      <c r="N16" s="106">
        <v>4</v>
      </c>
      <c r="O16" s="111">
        <f t="shared" si="1"/>
        <v>26.4</v>
      </c>
      <c r="P16" s="109" t="s">
        <v>343</v>
      </c>
      <c r="Q16" s="136" t="s">
        <v>252</v>
      </c>
      <c r="R16" s="101" t="s">
        <v>342</v>
      </c>
    </row>
    <row r="17" spans="1:18" ht="30" x14ac:dyDescent="0.25">
      <c r="A17" s="106" t="s">
        <v>268</v>
      </c>
      <c r="B17" s="101" t="s">
        <v>269</v>
      </c>
      <c r="C17" s="102">
        <v>43208</v>
      </c>
      <c r="D17" s="108">
        <v>140530</v>
      </c>
      <c r="E17" s="101" t="s">
        <v>271</v>
      </c>
      <c r="F17" s="106">
        <v>47</v>
      </c>
      <c r="G17" s="101" t="s">
        <v>298</v>
      </c>
      <c r="H17" s="106" t="s">
        <v>252</v>
      </c>
      <c r="I17" s="106">
        <v>4</v>
      </c>
      <c r="J17" s="107">
        <v>5.35</v>
      </c>
      <c r="K17" s="105">
        <f t="shared" si="0"/>
        <v>21.4</v>
      </c>
      <c r="L17" s="109">
        <v>42930</v>
      </c>
      <c r="M17" s="106" t="s">
        <v>305</v>
      </c>
      <c r="N17" s="106">
        <v>4</v>
      </c>
      <c r="O17" s="111">
        <f t="shared" si="1"/>
        <v>21.4</v>
      </c>
      <c r="P17" s="109" t="s">
        <v>343</v>
      </c>
      <c r="Q17" s="136" t="s">
        <v>252</v>
      </c>
      <c r="R17" s="101" t="s">
        <v>342</v>
      </c>
    </row>
    <row r="18" spans="1:18" ht="45" x14ac:dyDescent="0.25">
      <c r="A18" s="106" t="s">
        <v>268</v>
      </c>
      <c r="B18" s="101" t="s">
        <v>269</v>
      </c>
      <c r="C18" s="102">
        <v>43208</v>
      </c>
      <c r="D18" s="108">
        <v>140530</v>
      </c>
      <c r="E18" s="101" t="s">
        <v>271</v>
      </c>
      <c r="F18" s="106">
        <v>50</v>
      </c>
      <c r="G18" s="101" t="s">
        <v>302</v>
      </c>
      <c r="H18" s="106" t="s">
        <v>252</v>
      </c>
      <c r="I18" s="106">
        <v>4</v>
      </c>
      <c r="J18" s="107">
        <v>7.9</v>
      </c>
      <c r="K18" s="105">
        <f t="shared" si="0"/>
        <v>31.6</v>
      </c>
      <c r="L18" s="109">
        <v>42930</v>
      </c>
      <c r="M18" s="106" t="s">
        <v>305</v>
      </c>
      <c r="N18" s="106">
        <v>4</v>
      </c>
      <c r="O18" s="111">
        <f t="shared" si="1"/>
        <v>31.6</v>
      </c>
      <c r="P18" s="109" t="s">
        <v>343</v>
      </c>
      <c r="Q18" s="136" t="s">
        <v>252</v>
      </c>
      <c r="R18" s="101" t="s">
        <v>342</v>
      </c>
    </row>
    <row r="19" spans="1:18" ht="45" x14ac:dyDescent="0.25">
      <c r="A19" s="106" t="s">
        <v>268</v>
      </c>
      <c r="B19" s="101" t="s">
        <v>269</v>
      </c>
      <c r="C19" s="102">
        <v>43208</v>
      </c>
      <c r="D19" s="108">
        <v>140530</v>
      </c>
      <c r="E19" s="101" t="s">
        <v>271</v>
      </c>
      <c r="F19" s="106">
        <v>48</v>
      </c>
      <c r="G19" s="101" t="s">
        <v>299</v>
      </c>
      <c r="H19" s="106" t="s">
        <v>252</v>
      </c>
      <c r="I19" s="106">
        <v>4</v>
      </c>
      <c r="J19" s="107">
        <v>7.88</v>
      </c>
      <c r="K19" s="105">
        <f t="shared" si="0"/>
        <v>31.52</v>
      </c>
      <c r="L19" s="109">
        <v>42930</v>
      </c>
      <c r="M19" s="106" t="s">
        <v>305</v>
      </c>
      <c r="N19" s="106">
        <v>4</v>
      </c>
      <c r="O19" s="111">
        <f t="shared" si="1"/>
        <v>31.52</v>
      </c>
      <c r="P19" s="109" t="s">
        <v>343</v>
      </c>
      <c r="Q19" s="136" t="s">
        <v>252</v>
      </c>
      <c r="R19" s="101" t="s">
        <v>342</v>
      </c>
    </row>
    <row r="20" spans="1:18" ht="45" x14ac:dyDescent="0.25">
      <c r="A20" s="106" t="s">
        <v>268</v>
      </c>
      <c r="B20" s="101" t="s">
        <v>269</v>
      </c>
      <c r="C20" s="102">
        <v>43208</v>
      </c>
      <c r="D20" s="108">
        <v>140530</v>
      </c>
      <c r="E20" s="101" t="s">
        <v>271</v>
      </c>
      <c r="F20" s="106">
        <v>41</v>
      </c>
      <c r="G20" s="101" t="s">
        <v>295</v>
      </c>
      <c r="H20" s="106" t="s">
        <v>252</v>
      </c>
      <c r="I20" s="106">
        <v>50</v>
      </c>
      <c r="J20" s="107">
        <v>0.57999999999999996</v>
      </c>
      <c r="K20" s="105">
        <f t="shared" si="0"/>
        <v>28.999999999999996</v>
      </c>
      <c r="L20" s="109">
        <v>42930</v>
      </c>
      <c r="M20" s="106" t="s">
        <v>305</v>
      </c>
      <c r="N20" s="106">
        <v>50</v>
      </c>
      <c r="O20" s="111">
        <f t="shared" si="1"/>
        <v>28.999999999999996</v>
      </c>
      <c r="P20" s="109" t="s">
        <v>343</v>
      </c>
      <c r="Q20" s="136" t="s">
        <v>252</v>
      </c>
      <c r="R20" s="101" t="s">
        <v>342</v>
      </c>
    </row>
    <row r="21" spans="1:18" ht="45" x14ac:dyDescent="0.25">
      <c r="A21" s="106" t="s">
        <v>268</v>
      </c>
      <c r="B21" s="101" t="s">
        <v>269</v>
      </c>
      <c r="C21" s="102">
        <v>43208</v>
      </c>
      <c r="D21" s="108">
        <v>140530</v>
      </c>
      <c r="E21" s="101" t="s">
        <v>271</v>
      </c>
      <c r="F21" s="106">
        <v>44</v>
      </c>
      <c r="G21" s="101" t="s">
        <v>301</v>
      </c>
      <c r="H21" s="106" t="s">
        <v>252</v>
      </c>
      <c r="I21" s="106">
        <v>50</v>
      </c>
      <c r="J21" s="107">
        <v>0.57999999999999996</v>
      </c>
      <c r="K21" s="105">
        <f t="shared" si="0"/>
        <v>28.999999999999996</v>
      </c>
      <c r="L21" s="109">
        <v>42930</v>
      </c>
      <c r="M21" s="106" t="s">
        <v>305</v>
      </c>
      <c r="N21" s="106">
        <v>50</v>
      </c>
      <c r="O21" s="111">
        <f t="shared" si="1"/>
        <v>28.999999999999996</v>
      </c>
      <c r="P21" s="109" t="s">
        <v>343</v>
      </c>
      <c r="Q21" s="136" t="s">
        <v>252</v>
      </c>
      <c r="R21" s="101" t="s">
        <v>342</v>
      </c>
    </row>
    <row r="22" spans="1:18" ht="45" x14ac:dyDescent="0.25">
      <c r="A22" s="106" t="s">
        <v>268</v>
      </c>
      <c r="B22" s="101" t="s">
        <v>269</v>
      </c>
      <c r="C22" s="102">
        <v>43208</v>
      </c>
      <c r="D22" s="108">
        <v>140530</v>
      </c>
      <c r="E22" s="101" t="s">
        <v>271</v>
      </c>
      <c r="F22" s="106">
        <v>42</v>
      </c>
      <c r="G22" s="101" t="s">
        <v>296</v>
      </c>
      <c r="H22" s="106" t="s">
        <v>252</v>
      </c>
      <c r="I22" s="106">
        <v>50</v>
      </c>
      <c r="J22" s="107">
        <v>0.57999999999999996</v>
      </c>
      <c r="K22" s="105">
        <f t="shared" si="0"/>
        <v>28.999999999999996</v>
      </c>
      <c r="L22" s="109">
        <v>42930</v>
      </c>
      <c r="M22" s="106" t="s">
        <v>305</v>
      </c>
      <c r="N22" s="106">
        <v>50</v>
      </c>
      <c r="O22" s="111">
        <f t="shared" si="1"/>
        <v>28.999999999999996</v>
      </c>
      <c r="P22" s="109" t="s">
        <v>343</v>
      </c>
      <c r="Q22" s="136" t="s">
        <v>252</v>
      </c>
      <c r="R22" s="101" t="s">
        <v>342</v>
      </c>
    </row>
    <row r="23" spans="1:18" ht="30" x14ac:dyDescent="0.25">
      <c r="A23" s="106" t="s">
        <v>268</v>
      </c>
      <c r="B23" s="101" t="s">
        <v>269</v>
      </c>
      <c r="C23" s="102">
        <v>43208</v>
      </c>
      <c r="D23" s="108">
        <v>150300</v>
      </c>
      <c r="E23" s="101" t="s">
        <v>272</v>
      </c>
      <c r="F23" s="106">
        <v>6</v>
      </c>
      <c r="G23" s="101" t="s">
        <v>283</v>
      </c>
      <c r="H23" s="106" t="s">
        <v>252</v>
      </c>
      <c r="I23" s="106">
        <v>50</v>
      </c>
      <c r="J23" s="107">
        <v>1.28</v>
      </c>
      <c r="K23" s="105">
        <f t="shared" si="0"/>
        <v>64</v>
      </c>
      <c r="L23" s="109">
        <v>42930</v>
      </c>
      <c r="M23" s="106" t="s">
        <v>305</v>
      </c>
      <c r="N23" s="106">
        <v>50</v>
      </c>
      <c r="O23" s="111">
        <f t="shared" si="1"/>
        <v>64</v>
      </c>
      <c r="P23" s="109" t="s">
        <v>343</v>
      </c>
      <c r="Q23" s="136" t="s">
        <v>252</v>
      </c>
      <c r="R23" s="101" t="s">
        <v>342</v>
      </c>
    </row>
    <row r="24" spans="1:18" ht="60" x14ac:dyDescent="0.25">
      <c r="A24" s="106" t="s">
        <v>268</v>
      </c>
      <c r="B24" s="101" t="s">
        <v>269</v>
      </c>
      <c r="C24" s="102">
        <v>43208</v>
      </c>
      <c r="D24" s="108">
        <v>150300</v>
      </c>
      <c r="E24" s="101" t="s">
        <v>272</v>
      </c>
      <c r="F24" s="106">
        <v>19</v>
      </c>
      <c r="G24" s="101" t="s">
        <v>288</v>
      </c>
      <c r="H24" s="106" t="s">
        <v>252</v>
      </c>
      <c r="I24" s="106">
        <v>84</v>
      </c>
      <c r="J24" s="107">
        <v>14</v>
      </c>
      <c r="K24" s="105">
        <f t="shared" si="0"/>
        <v>1176</v>
      </c>
      <c r="L24" s="109">
        <v>42930</v>
      </c>
      <c r="M24" s="109" t="s">
        <v>306</v>
      </c>
      <c r="N24" s="106">
        <v>84</v>
      </c>
      <c r="O24" s="111">
        <f t="shared" si="1"/>
        <v>1176</v>
      </c>
      <c r="P24" s="109">
        <v>42956</v>
      </c>
      <c r="Q24" s="136">
        <v>323</v>
      </c>
      <c r="R24" s="101" t="s">
        <v>342</v>
      </c>
    </row>
    <row r="25" spans="1:18" ht="75" x14ac:dyDescent="0.25">
      <c r="A25" s="106" t="s">
        <v>268</v>
      </c>
      <c r="B25" s="101" t="s">
        <v>269</v>
      </c>
      <c r="C25" s="102">
        <v>43208</v>
      </c>
      <c r="D25" s="108">
        <v>150300</v>
      </c>
      <c r="E25" s="101" t="s">
        <v>272</v>
      </c>
      <c r="F25" s="106">
        <v>34</v>
      </c>
      <c r="G25" s="101" t="s">
        <v>291</v>
      </c>
      <c r="H25" s="106" t="s">
        <v>252</v>
      </c>
      <c r="I25" s="106">
        <v>3</v>
      </c>
      <c r="J25" s="107">
        <v>9.2200000000000006</v>
      </c>
      <c r="K25" s="105">
        <f t="shared" si="0"/>
        <v>27.660000000000004</v>
      </c>
      <c r="L25" s="109">
        <v>42930</v>
      </c>
      <c r="M25" s="106" t="s">
        <v>307</v>
      </c>
      <c r="N25" s="106">
        <v>3</v>
      </c>
      <c r="O25" s="111">
        <f t="shared" si="1"/>
        <v>27.660000000000004</v>
      </c>
      <c r="P25" s="109">
        <v>42957</v>
      </c>
      <c r="Q25" s="136">
        <v>5677</v>
      </c>
      <c r="R25" s="101" t="s">
        <v>342</v>
      </c>
    </row>
    <row r="26" spans="1:18" ht="75" x14ac:dyDescent="0.25">
      <c r="A26" s="106" t="s">
        <v>268</v>
      </c>
      <c r="B26" s="101" t="s">
        <v>269</v>
      </c>
      <c r="C26" s="102">
        <v>43208</v>
      </c>
      <c r="D26" s="108">
        <v>150300</v>
      </c>
      <c r="E26" s="101" t="s">
        <v>272</v>
      </c>
      <c r="F26" s="106">
        <v>36</v>
      </c>
      <c r="G26" s="101" t="s">
        <v>292</v>
      </c>
      <c r="H26" s="106" t="s">
        <v>252</v>
      </c>
      <c r="I26" s="106">
        <v>3</v>
      </c>
      <c r="J26" s="107">
        <v>9.1</v>
      </c>
      <c r="K26" s="105">
        <f t="shared" si="0"/>
        <v>27.299999999999997</v>
      </c>
      <c r="L26" s="109">
        <v>42930</v>
      </c>
      <c r="M26" s="106" t="s">
        <v>307</v>
      </c>
      <c r="N26" s="106">
        <v>3</v>
      </c>
      <c r="O26" s="111">
        <f t="shared" si="1"/>
        <v>27.299999999999997</v>
      </c>
      <c r="P26" s="109">
        <v>42957</v>
      </c>
      <c r="Q26" s="136">
        <v>5677</v>
      </c>
      <c r="R26" s="101" t="s">
        <v>342</v>
      </c>
    </row>
    <row r="27" spans="1:18" ht="75" x14ac:dyDescent="0.25">
      <c r="A27" s="106" t="s">
        <v>268</v>
      </c>
      <c r="B27" s="101" t="s">
        <v>269</v>
      </c>
      <c r="C27" s="102">
        <v>43208</v>
      </c>
      <c r="D27" s="108">
        <v>150300</v>
      </c>
      <c r="E27" s="101" t="s">
        <v>272</v>
      </c>
      <c r="F27" s="106">
        <v>38</v>
      </c>
      <c r="G27" s="101" t="s">
        <v>293</v>
      </c>
      <c r="H27" s="106" t="s">
        <v>252</v>
      </c>
      <c r="I27" s="106">
        <v>3</v>
      </c>
      <c r="J27" s="107">
        <v>9.34</v>
      </c>
      <c r="K27" s="105">
        <f t="shared" si="0"/>
        <v>28.02</v>
      </c>
      <c r="L27" s="109">
        <v>42930</v>
      </c>
      <c r="M27" s="106" t="s">
        <v>307</v>
      </c>
      <c r="N27" s="106">
        <v>3</v>
      </c>
      <c r="O27" s="111">
        <f t="shared" si="1"/>
        <v>28.02</v>
      </c>
      <c r="P27" s="109">
        <v>42957</v>
      </c>
      <c r="Q27" s="136">
        <v>5677</v>
      </c>
      <c r="R27" s="101" t="s">
        <v>342</v>
      </c>
    </row>
    <row r="28" spans="1:18" ht="75" x14ac:dyDescent="0.25">
      <c r="A28" s="106" t="s">
        <v>268</v>
      </c>
      <c r="B28" s="101" t="s">
        <v>269</v>
      </c>
      <c r="C28" s="102">
        <v>43208</v>
      </c>
      <c r="D28" s="108">
        <v>150300</v>
      </c>
      <c r="E28" s="101" t="s">
        <v>272</v>
      </c>
      <c r="F28" s="106">
        <v>39</v>
      </c>
      <c r="G28" s="101" t="s">
        <v>294</v>
      </c>
      <c r="H28" s="106" t="s">
        <v>252</v>
      </c>
      <c r="I28" s="106">
        <v>3</v>
      </c>
      <c r="J28" s="107">
        <v>7.3</v>
      </c>
      <c r="K28" s="105">
        <f t="shared" si="0"/>
        <v>21.9</v>
      </c>
      <c r="L28" s="109">
        <v>42930</v>
      </c>
      <c r="M28" s="106" t="s">
        <v>307</v>
      </c>
      <c r="N28" s="106">
        <v>3</v>
      </c>
      <c r="O28" s="111">
        <f t="shared" si="1"/>
        <v>21.9</v>
      </c>
      <c r="P28" s="109">
        <v>42957</v>
      </c>
      <c r="Q28" s="136">
        <v>5677</v>
      </c>
      <c r="R28" s="101" t="s">
        <v>342</v>
      </c>
    </row>
    <row r="29" spans="1:18" ht="60" x14ac:dyDescent="0.25">
      <c r="A29" s="106" t="s">
        <v>268</v>
      </c>
      <c r="B29" s="101" t="s">
        <v>269</v>
      </c>
      <c r="C29" s="102">
        <v>43208</v>
      </c>
      <c r="D29" s="108">
        <v>160010</v>
      </c>
      <c r="E29" s="101" t="s">
        <v>273</v>
      </c>
      <c r="F29" s="106">
        <v>19</v>
      </c>
      <c r="G29" s="101" t="s">
        <v>288</v>
      </c>
      <c r="H29" s="106" t="s">
        <v>252</v>
      </c>
      <c r="I29" s="106">
        <v>5</v>
      </c>
      <c r="J29" s="107">
        <v>14</v>
      </c>
      <c r="K29" s="107">
        <f t="shared" si="0"/>
        <v>70</v>
      </c>
      <c r="L29" s="109">
        <v>42930</v>
      </c>
      <c r="M29" s="109" t="s">
        <v>306</v>
      </c>
      <c r="N29" s="106">
        <v>5</v>
      </c>
      <c r="O29" s="111">
        <f t="shared" si="1"/>
        <v>70</v>
      </c>
      <c r="P29" s="109">
        <v>42956</v>
      </c>
      <c r="Q29" s="136">
        <v>323</v>
      </c>
      <c r="R29" s="101" t="s">
        <v>342</v>
      </c>
    </row>
    <row r="30" spans="1:18" ht="45" x14ac:dyDescent="0.25">
      <c r="A30" s="106" t="s">
        <v>268</v>
      </c>
      <c r="B30" s="101" t="s">
        <v>269</v>
      </c>
      <c r="C30" s="102">
        <v>43208</v>
      </c>
      <c r="D30" s="108">
        <v>160216</v>
      </c>
      <c r="E30" s="101" t="s">
        <v>304</v>
      </c>
      <c r="F30" s="106">
        <v>20</v>
      </c>
      <c r="G30" s="101" t="s">
        <v>289</v>
      </c>
      <c r="H30" s="106" t="s">
        <v>252</v>
      </c>
      <c r="I30" s="106">
        <v>8</v>
      </c>
      <c r="J30" s="107">
        <v>14.48</v>
      </c>
      <c r="K30" s="107">
        <f t="shared" si="0"/>
        <v>115.84</v>
      </c>
      <c r="L30" s="109">
        <v>42930</v>
      </c>
      <c r="M30" s="109" t="s">
        <v>306</v>
      </c>
      <c r="N30" s="106">
        <v>8</v>
      </c>
      <c r="O30" s="111">
        <f t="shared" si="1"/>
        <v>115.84</v>
      </c>
      <c r="P30" s="109">
        <v>42956</v>
      </c>
      <c r="Q30" s="136">
        <v>323</v>
      </c>
      <c r="R30" s="101" t="s">
        <v>342</v>
      </c>
    </row>
    <row r="31" spans="1:18" ht="30" x14ac:dyDescent="0.25">
      <c r="A31" s="106" t="s">
        <v>268</v>
      </c>
      <c r="B31" s="101" t="s">
        <v>269</v>
      </c>
      <c r="C31" s="102">
        <v>43208</v>
      </c>
      <c r="D31" s="108">
        <v>170000</v>
      </c>
      <c r="E31" s="101" t="s">
        <v>253</v>
      </c>
      <c r="F31" s="106">
        <v>17</v>
      </c>
      <c r="G31" s="101" t="s">
        <v>287</v>
      </c>
      <c r="H31" s="106" t="s">
        <v>252</v>
      </c>
      <c r="I31" s="106">
        <v>8</v>
      </c>
      <c r="J31" s="107">
        <v>19.149999999999999</v>
      </c>
      <c r="K31" s="107">
        <f t="shared" si="0"/>
        <v>153.19999999999999</v>
      </c>
      <c r="L31" s="109">
        <v>42930</v>
      </c>
      <c r="M31" s="106" t="s">
        <v>305</v>
      </c>
      <c r="N31" s="106">
        <v>8</v>
      </c>
      <c r="O31" s="111">
        <f t="shared" si="1"/>
        <v>153.19999999999999</v>
      </c>
      <c r="P31" s="109" t="s">
        <v>343</v>
      </c>
      <c r="Q31" s="136" t="s">
        <v>252</v>
      </c>
      <c r="R31" s="101" t="s">
        <v>342</v>
      </c>
    </row>
    <row r="32" spans="1:18" ht="60" x14ac:dyDescent="0.25">
      <c r="A32" s="106" t="s">
        <v>268</v>
      </c>
      <c r="B32" s="101" t="s">
        <v>269</v>
      </c>
      <c r="C32" s="102">
        <v>43208</v>
      </c>
      <c r="D32" s="108">
        <v>170000</v>
      </c>
      <c r="E32" s="101" t="s">
        <v>253</v>
      </c>
      <c r="F32" s="106">
        <v>19</v>
      </c>
      <c r="G32" s="101" t="s">
        <v>288</v>
      </c>
      <c r="H32" s="106" t="s">
        <v>252</v>
      </c>
      <c r="I32" s="106">
        <v>10</v>
      </c>
      <c r="J32" s="107">
        <v>14</v>
      </c>
      <c r="K32" s="107">
        <f t="shared" si="0"/>
        <v>140</v>
      </c>
      <c r="L32" s="109">
        <v>42930</v>
      </c>
      <c r="M32" s="109" t="s">
        <v>306</v>
      </c>
      <c r="N32" s="106">
        <v>10</v>
      </c>
      <c r="O32" s="111">
        <f t="shared" si="1"/>
        <v>140</v>
      </c>
      <c r="P32" s="109">
        <v>42956</v>
      </c>
      <c r="Q32" s="136">
        <v>323</v>
      </c>
      <c r="R32" s="101" t="s">
        <v>342</v>
      </c>
    </row>
    <row r="33" spans="1:18" ht="75" x14ac:dyDescent="0.25">
      <c r="A33" s="106" t="s">
        <v>268</v>
      </c>
      <c r="B33" s="101" t="s">
        <v>269</v>
      </c>
      <c r="C33" s="102">
        <v>43208</v>
      </c>
      <c r="D33" s="108">
        <v>170000</v>
      </c>
      <c r="E33" s="101" t="s">
        <v>253</v>
      </c>
      <c r="F33" s="106">
        <v>34</v>
      </c>
      <c r="G33" s="101" t="s">
        <v>291</v>
      </c>
      <c r="H33" s="106" t="s">
        <v>252</v>
      </c>
      <c r="I33" s="106">
        <v>3</v>
      </c>
      <c r="J33" s="107">
        <v>9.2200000000000006</v>
      </c>
      <c r="K33" s="107">
        <f t="shared" si="0"/>
        <v>27.660000000000004</v>
      </c>
      <c r="L33" s="109">
        <v>42930</v>
      </c>
      <c r="M33" s="106" t="s">
        <v>307</v>
      </c>
      <c r="N33" s="106">
        <v>3</v>
      </c>
      <c r="O33" s="111">
        <f t="shared" si="1"/>
        <v>27.660000000000004</v>
      </c>
      <c r="P33" s="109">
        <v>42957</v>
      </c>
      <c r="Q33" s="136">
        <v>5677</v>
      </c>
      <c r="R33" s="101" t="s">
        <v>342</v>
      </c>
    </row>
    <row r="34" spans="1:18" ht="75" x14ac:dyDescent="0.25">
      <c r="A34" s="106" t="s">
        <v>268</v>
      </c>
      <c r="B34" s="101" t="s">
        <v>269</v>
      </c>
      <c r="C34" s="102">
        <v>43208</v>
      </c>
      <c r="D34" s="108">
        <v>170000</v>
      </c>
      <c r="E34" s="101" t="s">
        <v>253</v>
      </c>
      <c r="F34" s="106">
        <v>36</v>
      </c>
      <c r="G34" s="101" t="s">
        <v>292</v>
      </c>
      <c r="H34" s="106" t="s">
        <v>252</v>
      </c>
      <c r="I34" s="106">
        <v>3</v>
      </c>
      <c r="J34" s="107">
        <v>9.1</v>
      </c>
      <c r="K34" s="107">
        <f t="shared" si="0"/>
        <v>27.299999999999997</v>
      </c>
      <c r="L34" s="109">
        <v>42930</v>
      </c>
      <c r="M34" s="106" t="s">
        <v>307</v>
      </c>
      <c r="N34" s="106">
        <v>3</v>
      </c>
      <c r="O34" s="111">
        <f t="shared" si="1"/>
        <v>27.299999999999997</v>
      </c>
      <c r="P34" s="109">
        <v>42957</v>
      </c>
      <c r="Q34" s="136">
        <v>5677</v>
      </c>
      <c r="R34" s="101" t="s">
        <v>342</v>
      </c>
    </row>
    <row r="35" spans="1:18" ht="75" x14ac:dyDescent="0.25">
      <c r="A35" s="106" t="s">
        <v>268</v>
      </c>
      <c r="B35" s="101" t="s">
        <v>269</v>
      </c>
      <c r="C35" s="102">
        <v>43208</v>
      </c>
      <c r="D35" s="108">
        <v>170000</v>
      </c>
      <c r="E35" s="101" t="s">
        <v>253</v>
      </c>
      <c r="F35" s="106">
        <v>38</v>
      </c>
      <c r="G35" s="101" t="s">
        <v>293</v>
      </c>
      <c r="H35" s="106" t="s">
        <v>252</v>
      </c>
      <c r="I35" s="106">
        <v>5</v>
      </c>
      <c r="J35" s="107">
        <v>9.34</v>
      </c>
      <c r="K35" s="107">
        <f t="shared" si="0"/>
        <v>46.7</v>
      </c>
      <c r="L35" s="109">
        <v>42930</v>
      </c>
      <c r="M35" s="106" t="s">
        <v>307</v>
      </c>
      <c r="N35" s="106">
        <v>5</v>
      </c>
      <c r="O35" s="111">
        <f t="shared" si="1"/>
        <v>46.7</v>
      </c>
      <c r="P35" s="109">
        <v>42957</v>
      </c>
      <c r="Q35" s="136">
        <v>5677</v>
      </c>
      <c r="R35" s="101" t="s">
        <v>342</v>
      </c>
    </row>
    <row r="36" spans="1:18" ht="60" x14ac:dyDescent="0.25">
      <c r="A36" s="106" t="s">
        <v>268</v>
      </c>
      <c r="B36" s="101" t="s">
        <v>269</v>
      </c>
      <c r="C36" s="102">
        <v>43208</v>
      </c>
      <c r="D36" s="108">
        <v>210000</v>
      </c>
      <c r="E36" s="101" t="s">
        <v>274</v>
      </c>
      <c r="F36" s="106">
        <v>19</v>
      </c>
      <c r="G36" s="101" t="s">
        <v>288</v>
      </c>
      <c r="H36" s="106" t="s">
        <v>252</v>
      </c>
      <c r="I36" s="106">
        <v>10</v>
      </c>
      <c r="J36" s="107">
        <v>14</v>
      </c>
      <c r="K36" s="107">
        <f t="shared" si="0"/>
        <v>140</v>
      </c>
      <c r="L36" s="109">
        <v>42930</v>
      </c>
      <c r="M36" s="109" t="s">
        <v>306</v>
      </c>
      <c r="N36" s="106">
        <v>10</v>
      </c>
      <c r="O36" s="111">
        <f t="shared" si="1"/>
        <v>140</v>
      </c>
      <c r="P36" s="109">
        <v>42956</v>
      </c>
      <c r="Q36" s="136">
        <v>323</v>
      </c>
      <c r="R36" s="101" t="s">
        <v>342</v>
      </c>
    </row>
    <row r="37" spans="1:18" ht="45" x14ac:dyDescent="0.25">
      <c r="A37" s="106" t="s">
        <v>268</v>
      </c>
      <c r="B37" s="101" t="s">
        <v>269</v>
      </c>
      <c r="C37" s="102">
        <v>43208</v>
      </c>
      <c r="D37" s="108">
        <v>220300</v>
      </c>
      <c r="E37" s="101" t="s">
        <v>275</v>
      </c>
      <c r="F37" s="106">
        <v>20</v>
      </c>
      <c r="G37" s="101" t="s">
        <v>289</v>
      </c>
      <c r="H37" s="106" t="s">
        <v>252</v>
      </c>
      <c r="I37" s="106">
        <v>100</v>
      </c>
      <c r="J37" s="107">
        <v>14.48</v>
      </c>
      <c r="K37" s="107">
        <f t="shared" si="0"/>
        <v>1448</v>
      </c>
      <c r="L37" s="109">
        <v>42930</v>
      </c>
      <c r="M37" s="109" t="s">
        <v>306</v>
      </c>
      <c r="N37" s="106">
        <v>100</v>
      </c>
      <c r="O37" s="111">
        <f t="shared" si="1"/>
        <v>1448</v>
      </c>
      <c r="P37" s="109">
        <v>42956</v>
      </c>
      <c r="Q37" s="136">
        <v>323</v>
      </c>
      <c r="R37" s="101" t="s">
        <v>342</v>
      </c>
    </row>
    <row r="38" spans="1:18" ht="60" x14ac:dyDescent="0.25">
      <c r="A38" s="106" t="s">
        <v>268</v>
      </c>
      <c r="B38" s="101" t="s">
        <v>269</v>
      </c>
      <c r="C38" s="102">
        <v>43208</v>
      </c>
      <c r="D38" s="108">
        <v>220410</v>
      </c>
      <c r="E38" s="101" t="s">
        <v>256</v>
      </c>
      <c r="F38" s="106">
        <v>19</v>
      </c>
      <c r="G38" s="101" t="s">
        <v>288</v>
      </c>
      <c r="H38" s="106" t="s">
        <v>252</v>
      </c>
      <c r="I38" s="106">
        <v>20</v>
      </c>
      <c r="J38" s="107">
        <v>14</v>
      </c>
      <c r="K38" s="107">
        <f t="shared" si="0"/>
        <v>280</v>
      </c>
      <c r="L38" s="109">
        <v>42930</v>
      </c>
      <c r="M38" s="109" t="s">
        <v>306</v>
      </c>
      <c r="N38" s="106">
        <v>20</v>
      </c>
      <c r="O38" s="111">
        <f t="shared" si="1"/>
        <v>280</v>
      </c>
      <c r="P38" s="109">
        <v>42956</v>
      </c>
      <c r="Q38" s="136">
        <v>323</v>
      </c>
      <c r="R38" s="101" t="s">
        <v>342</v>
      </c>
    </row>
    <row r="39" spans="1:18" ht="60" x14ac:dyDescent="0.25">
      <c r="A39" s="106" t="s">
        <v>268</v>
      </c>
      <c r="B39" s="101" t="s">
        <v>269</v>
      </c>
      <c r="C39" s="102">
        <v>43208</v>
      </c>
      <c r="D39" s="108">
        <v>230100</v>
      </c>
      <c r="E39" s="101" t="s">
        <v>257</v>
      </c>
      <c r="F39" s="106">
        <v>19</v>
      </c>
      <c r="G39" s="101" t="s">
        <v>288</v>
      </c>
      <c r="H39" s="106" t="s">
        <v>252</v>
      </c>
      <c r="I39" s="106">
        <v>50</v>
      </c>
      <c r="J39" s="107">
        <v>14</v>
      </c>
      <c r="K39" s="107">
        <f t="shared" si="0"/>
        <v>700</v>
      </c>
      <c r="L39" s="109">
        <v>42930</v>
      </c>
      <c r="M39" s="109" t="s">
        <v>306</v>
      </c>
      <c r="N39" s="106">
        <v>50</v>
      </c>
      <c r="O39" s="111">
        <f t="shared" si="1"/>
        <v>700</v>
      </c>
      <c r="P39" s="109">
        <v>42956</v>
      </c>
      <c r="Q39" s="136">
        <v>323</v>
      </c>
      <c r="R39" s="101" t="s">
        <v>342</v>
      </c>
    </row>
    <row r="40" spans="1:18" ht="60" x14ac:dyDescent="0.25">
      <c r="A40" s="106" t="s">
        <v>268</v>
      </c>
      <c r="B40" s="101" t="s">
        <v>269</v>
      </c>
      <c r="C40" s="102">
        <v>43208</v>
      </c>
      <c r="D40" s="108">
        <v>230300</v>
      </c>
      <c r="E40" s="101" t="s">
        <v>276</v>
      </c>
      <c r="F40" s="106">
        <v>25</v>
      </c>
      <c r="G40" s="101" t="s">
        <v>290</v>
      </c>
      <c r="H40" s="106" t="s">
        <v>252</v>
      </c>
      <c r="I40" s="106">
        <v>2</v>
      </c>
      <c r="J40" s="107">
        <v>40</v>
      </c>
      <c r="K40" s="107">
        <f t="shared" si="0"/>
        <v>80</v>
      </c>
      <c r="L40" s="109">
        <v>42930</v>
      </c>
      <c r="M40" s="106" t="s">
        <v>341</v>
      </c>
      <c r="N40" s="106">
        <v>2</v>
      </c>
      <c r="O40" s="111">
        <f t="shared" si="1"/>
        <v>80</v>
      </c>
      <c r="P40" s="109">
        <v>42948</v>
      </c>
      <c r="Q40" s="136">
        <v>1034</v>
      </c>
      <c r="R40" s="101" t="s">
        <v>342</v>
      </c>
    </row>
    <row r="41" spans="1:18" ht="60" x14ac:dyDescent="0.25">
      <c r="A41" s="106" t="s">
        <v>268</v>
      </c>
      <c r="B41" s="101" t="s">
        <v>269</v>
      </c>
      <c r="C41" s="102">
        <v>43208</v>
      </c>
      <c r="D41" s="108">
        <v>250020</v>
      </c>
      <c r="E41" s="101" t="s">
        <v>277</v>
      </c>
      <c r="F41" s="106">
        <v>19</v>
      </c>
      <c r="G41" s="101" t="s">
        <v>288</v>
      </c>
      <c r="H41" s="106" t="s">
        <v>252</v>
      </c>
      <c r="I41" s="106">
        <v>20</v>
      </c>
      <c r="J41" s="107">
        <v>14</v>
      </c>
      <c r="K41" s="107">
        <f t="shared" si="0"/>
        <v>280</v>
      </c>
      <c r="L41" s="109">
        <v>42930</v>
      </c>
      <c r="M41" s="109" t="s">
        <v>306</v>
      </c>
      <c r="N41" s="106">
        <v>20</v>
      </c>
      <c r="O41" s="111">
        <f t="shared" si="1"/>
        <v>280</v>
      </c>
      <c r="P41" s="109">
        <v>42956</v>
      </c>
      <c r="Q41" s="136">
        <v>323</v>
      </c>
      <c r="R41" s="101" t="s">
        <v>342</v>
      </c>
    </row>
    <row r="42" spans="1:18" ht="60" x14ac:dyDescent="0.25">
      <c r="A42" s="106" t="s">
        <v>268</v>
      </c>
      <c r="B42" s="101" t="s">
        <v>269</v>
      </c>
      <c r="C42" s="102">
        <v>43208</v>
      </c>
      <c r="D42" s="108">
        <v>270100</v>
      </c>
      <c r="E42" s="101" t="s">
        <v>303</v>
      </c>
      <c r="F42" s="106">
        <v>25</v>
      </c>
      <c r="G42" s="101" t="s">
        <v>290</v>
      </c>
      <c r="H42" s="106" t="s">
        <v>252</v>
      </c>
      <c r="I42" s="106">
        <v>2</v>
      </c>
      <c r="J42" s="107">
        <v>40</v>
      </c>
      <c r="K42" s="107">
        <f t="shared" si="0"/>
        <v>80</v>
      </c>
      <c r="L42" s="109">
        <v>42930</v>
      </c>
      <c r="M42" s="106" t="s">
        <v>341</v>
      </c>
      <c r="N42" s="106">
        <v>2</v>
      </c>
      <c r="O42" s="111">
        <f t="shared" si="1"/>
        <v>80</v>
      </c>
      <c r="P42" s="109">
        <v>42948</v>
      </c>
      <c r="Q42" s="136">
        <v>1034</v>
      </c>
      <c r="R42" s="101" t="s">
        <v>342</v>
      </c>
    </row>
    <row r="43" spans="1:18" ht="45" x14ac:dyDescent="0.25">
      <c r="A43" s="106" t="s">
        <v>268</v>
      </c>
      <c r="B43" s="101" t="s">
        <v>269</v>
      </c>
      <c r="C43" s="102">
        <v>43208</v>
      </c>
      <c r="D43" s="108">
        <v>290300</v>
      </c>
      <c r="E43" s="101" t="s">
        <v>278</v>
      </c>
      <c r="F43" s="106">
        <v>20</v>
      </c>
      <c r="G43" s="101" t="s">
        <v>289</v>
      </c>
      <c r="H43" s="106" t="s">
        <v>252</v>
      </c>
      <c r="I43" s="106">
        <v>1</v>
      </c>
      <c r="J43" s="107">
        <v>14.48</v>
      </c>
      <c r="K43" s="107">
        <f t="shared" si="0"/>
        <v>14.48</v>
      </c>
      <c r="L43" s="109">
        <v>42930</v>
      </c>
      <c r="M43" s="109" t="s">
        <v>306</v>
      </c>
      <c r="N43" s="106">
        <v>1</v>
      </c>
      <c r="O43" s="111">
        <f t="shared" si="1"/>
        <v>14.48</v>
      </c>
      <c r="P43" s="109">
        <v>42956</v>
      </c>
      <c r="Q43" s="136">
        <v>323</v>
      </c>
      <c r="R43" s="101" t="s">
        <v>342</v>
      </c>
    </row>
    <row r="44" spans="1:18" ht="60" x14ac:dyDescent="0.25">
      <c r="A44" s="106" t="s">
        <v>268</v>
      </c>
      <c r="B44" s="101" t="s">
        <v>269</v>
      </c>
      <c r="C44" s="102">
        <v>43208</v>
      </c>
      <c r="D44" s="108">
        <v>300000</v>
      </c>
      <c r="E44" s="101" t="s">
        <v>279</v>
      </c>
      <c r="F44" s="106">
        <v>19</v>
      </c>
      <c r="G44" s="101" t="s">
        <v>288</v>
      </c>
      <c r="H44" s="106" t="s">
        <v>252</v>
      </c>
      <c r="I44" s="106">
        <v>50</v>
      </c>
      <c r="J44" s="107">
        <v>14</v>
      </c>
      <c r="K44" s="107">
        <f t="shared" si="0"/>
        <v>700</v>
      </c>
      <c r="L44" s="109">
        <v>42930</v>
      </c>
      <c r="M44" s="109" t="s">
        <v>306</v>
      </c>
      <c r="N44" s="106">
        <v>50</v>
      </c>
      <c r="O44" s="111">
        <f t="shared" si="1"/>
        <v>700</v>
      </c>
      <c r="P44" s="109">
        <v>42956</v>
      </c>
      <c r="Q44" s="136">
        <v>323</v>
      </c>
      <c r="R44" s="101" t="s">
        <v>342</v>
      </c>
    </row>
    <row r="45" spans="1:18" ht="60" x14ac:dyDescent="0.25">
      <c r="A45" s="106" t="s">
        <v>268</v>
      </c>
      <c r="B45" s="101" t="s">
        <v>269</v>
      </c>
      <c r="C45" s="102">
        <v>43208</v>
      </c>
      <c r="D45" s="108">
        <v>400000</v>
      </c>
      <c r="E45" s="101" t="s">
        <v>258</v>
      </c>
      <c r="F45" s="106">
        <v>25</v>
      </c>
      <c r="G45" s="101" t="s">
        <v>290</v>
      </c>
      <c r="H45" s="106" t="s">
        <v>252</v>
      </c>
      <c r="I45" s="106">
        <v>4</v>
      </c>
      <c r="J45" s="107">
        <v>40</v>
      </c>
      <c r="K45" s="107">
        <f t="shared" si="0"/>
        <v>160</v>
      </c>
      <c r="L45" s="109">
        <v>42930</v>
      </c>
      <c r="M45" s="106" t="s">
        <v>341</v>
      </c>
      <c r="N45" s="106">
        <v>4</v>
      </c>
      <c r="O45" s="111">
        <f t="shared" si="1"/>
        <v>160</v>
      </c>
      <c r="P45" s="109">
        <v>42948</v>
      </c>
      <c r="Q45" s="136">
        <v>1034</v>
      </c>
      <c r="R45" s="101" t="s">
        <v>342</v>
      </c>
    </row>
    <row r="46" spans="1:18" ht="45" x14ac:dyDescent="0.25">
      <c r="A46" s="106" t="s">
        <v>268</v>
      </c>
      <c r="B46" s="101" t="s">
        <v>269</v>
      </c>
      <c r="C46" s="102">
        <v>43208</v>
      </c>
      <c r="D46" s="108">
        <v>600000</v>
      </c>
      <c r="E46" s="101" t="s">
        <v>259</v>
      </c>
      <c r="F46" s="106">
        <v>20</v>
      </c>
      <c r="G46" s="101" t="s">
        <v>289</v>
      </c>
      <c r="H46" s="106" t="s">
        <v>252</v>
      </c>
      <c r="I46" s="106">
        <v>4</v>
      </c>
      <c r="J46" s="107">
        <v>14.48</v>
      </c>
      <c r="K46" s="107">
        <f t="shared" si="0"/>
        <v>57.92</v>
      </c>
      <c r="L46" s="109">
        <v>42930</v>
      </c>
      <c r="M46" s="109" t="s">
        <v>306</v>
      </c>
      <c r="N46" s="106">
        <v>4</v>
      </c>
      <c r="O46" s="111">
        <f t="shared" si="1"/>
        <v>57.92</v>
      </c>
      <c r="P46" s="109">
        <v>42956</v>
      </c>
      <c r="Q46" s="136">
        <v>323</v>
      </c>
      <c r="R46" s="101" t="s">
        <v>342</v>
      </c>
    </row>
    <row r="47" spans="1:18" ht="60" x14ac:dyDescent="0.25">
      <c r="A47" s="106" t="s">
        <v>268</v>
      </c>
      <c r="B47" s="101" t="s">
        <v>269</v>
      </c>
      <c r="C47" s="102">
        <v>43208</v>
      </c>
      <c r="D47" s="108">
        <v>600000</v>
      </c>
      <c r="E47" s="101" t="s">
        <v>259</v>
      </c>
      <c r="F47" s="106">
        <v>25</v>
      </c>
      <c r="G47" s="101" t="s">
        <v>290</v>
      </c>
      <c r="H47" s="106" t="s">
        <v>252</v>
      </c>
      <c r="I47" s="106">
        <v>1</v>
      </c>
      <c r="J47" s="107">
        <v>40</v>
      </c>
      <c r="K47" s="107">
        <f t="shared" si="0"/>
        <v>40</v>
      </c>
      <c r="L47" s="109">
        <v>42930</v>
      </c>
      <c r="M47" s="106" t="s">
        <v>341</v>
      </c>
      <c r="N47" s="106">
        <v>1</v>
      </c>
      <c r="O47" s="111">
        <f t="shared" si="1"/>
        <v>40</v>
      </c>
      <c r="P47" s="109">
        <v>42948</v>
      </c>
      <c r="Q47" s="136">
        <v>1034</v>
      </c>
      <c r="R47" s="101" t="s">
        <v>342</v>
      </c>
    </row>
    <row r="48" spans="1:18" ht="60" x14ac:dyDescent="0.25">
      <c r="A48" s="106" t="s">
        <v>268</v>
      </c>
      <c r="B48" s="101" t="s">
        <v>269</v>
      </c>
      <c r="C48" s="102">
        <v>43208</v>
      </c>
      <c r="D48" s="108">
        <v>100600</v>
      </c>
      <c r="E48" s="101" t="s">
        <v>320</v>
      </c>
      <c r="F48" s="106">
        <v>19</v>
      </c>
      <c r="G48" s="101" t="s">
        <v>288</v>
      </c>
      <c r="H48" s="106" t="s">
        <v>329</v>
      </c>
      <c r="I48" s="106">
        <v>10</v>
      </c>
      <c r="J48" s="107">
        <v>14</v>
      </c>
      <c r="K48" s="107">
        <f t="shared" si="0"/>
        <v>140</v>
      </c>
      <c r="L48" s="109">
        <v>42977</v>
      </c>
      <c r="M48" s="106" t="s">
        <v>334</v>
      </c>
      <c r="N48" s="106">
        <v>10</v>
      </c>
      <c r="O48" s="111">
        <f t="shared" si="1"/>
        <v>140</v>
      </c>
      <c r="P48" s="109" t="s">
        <v>308</v>
      </c>
      <c r="Q48" s="136" t="s">
        <v>252</v>
      </c>
      <c r="R48" s="103" t="s">
        <v>342</v>
      </c>
    </row>
    <row r="49" spans="1:18" ht="45" x14ac:dyDescent="0.25">
      <c r="A49" s="106" t="s">
        <v>268</v>
      </c>
      <c r="B49" s="101" t="s">
        <v>269</v>
      </c>
      <c r="C49" s="102">
        <v>43208</v>
      </c>
      <c r="D49" s="108">
        <v>180000</v>
      </c>
      <c r="E49" s="101" t="s">
        <v>321</v>
      </c>
      <c r="F49" s="106">
        <v>1</v>
      </c>
      <c r="G49" s="101" t="s">
        <v>280</v>
      </c>
      <c r="H49" s="106" t="s">
        <v>330</v>
      </c>
      <c r="I49" s="106">
        <v>2</v>
      </c>
      <c r="J49" s="107">
        <v>23.93</v>
      </c>
      <c r="K49" s="107">
        <f t="shared" si="0"/>
        <v>47.86</v>
      </c>
      <c r="L49" s="109">
        <v>42977</v>
      </c>
      <c r="M49" s="109" t="s">
        <v>338</v>
      </c>
      <c r="N49" s="106">
        <v>2</v>
      </c>
      <c r="O49" s="111">
        <f t="shared" si="1"/>
        <v>47.86</v>
      </c>
      <c r="P49" s="109" t="s">
        <v>308</v>
      </c>
      <c r="Q49" s="136" t="s">
        <v>252</v>
      </c>
      <c r="R49" s="103" t="s">
        <v>342</v>
      </c>
    </row>
    <row r="50" spans="1:18" ht="45" x14ac:dyDescent="0.25">
      <c r="A50" s="106" t="s">
        <v>268</v>
      </c>
      <c r="B50" s="101" t="s">
        <v>269</v>
      </c>
      <c r="C50" s="102">
        <v>43208</v>
      </c>
      <c r="D50" s="108">
        <v>180000</v>
      </c>
      <c r="E50" s="101" t="s">
        <v>321</v>
      </c>
      <c r="F50" s="106">
        <v>5</v>
      </c>
      <c r="G50" s="101" t="s">
        <v>282</v>
      </c>
      <c r="H50" s="106" t="s">
        <v>330</v>
      </c>
      <c r="I50" s="106">
        <v>2</v>
      </c>
      <c r="J50" s="107">
        <v>42.98</v>
      </c>
      <c r="K50" s="107">
        <f t="shared" si="0"/>
        <v>85.96</v>
      </c>
      <c r="L50" s="109">
        <v>42977</v>
      </c>
      <c r="M50" s="109" t="s">
        <v>338</v>
      </c>
      <c r="N50" s="106">
        <v>2</v>
      </c>
      <c r="O50" s="111">
        <f t="shared" si="1"/>
        <v>85.96</v>
      </c>
      <c r="P50" s="109" t="s">
        <v>308</v>
      </c>
      <c r="Q50" s="136" t="s">
        <v>252</v>
      </c>
      <c r="R50" s="103" t="s">
        <v>342</v>
      </c>
    </row>
    <row r="51" spans="1:18" ht="45" x14ac:dyDescent="0.25">
      <c r="A51" s="106" t="s">
        <v>268</v>
      </c>
      <c r="B51" s="101" t="s">
        <v>269</v>
      </c>
      <c r="C51" s="102">
        <v>43208</v>
      </c>
      <c r="D51" s="108">
        <v>180000</v>
      </c>
      <c r="E51" s="101" t="s">
        <v>321</v>
      </c>
      <c r="F51" s="106">
        <v>3</v>
      </c>
      <c r="G51" s="101" t="s">
        <v>281</v>
      </c>
      <c r="H51" s="106" t="s">
        <v>330</v>
      </c>
      <c r="I51" s="106">
        <v>2</v>
      </c>
      <c r="J51" s="107">
        <v>25.08</v>
      </c>
      <c r="K51" s="107">
        <f t="shared" si="0"/>
        <v>50.16</v>
      </c>
      <c r="L51" s="109">
        <v>42977</v>
      </c>
      <c r="M51" s="109" t="s">
        <v>338</v>
      </c>
      <c r="N51" s="106">
        <v>2</v>
      </c>
      <c r="O51" s="111">
        <f t="shared" si="1"/>
        <v>50.16</v>
      </c>
      <c r="P51" s="109" t="s">
        <v>308</v>
      </c>
      <c r="Q51" s="136" t="s">
        <v>252</v>
      </c>
      <c r="R51" s="103" t="s">
        <v>342</v>
      </c>
    </row>
    <row r="52" spans="1:18" ht="30" x14ac:dyDescent="0.25">
      <c r="A52" s="106" t="s">
        <v>268</v>
      </c>
      <c r="B52" s="101" t="s">
        <v>269</v>
      </c>
      <c r="C52" s="102">
        <v>43208</v>
      </c>
      <c r="D52" s="108">
        <v>180000</v>
      </c>
      <c r="E52" s="101" t="s">
        <v>321</v>
      </c>
      <c r="F52" s="106">
        <v>8</v>
      </c>
      <c r="G52" s="101" t="s">
        <v>284</v>
      </c>
      <c r="H52" s="106" t="s">
        <v>330</v>
      </c>
      <c r="I52" s="106">
        <v>2</v>
      </c>
      <c r="J52" s="107">
        <v>8</v>
      </c>
      <c r="K52" s="107">
        <f t="shared" si="0"/>
        <v>16</v>
      </c>
      <c r="L52" s="109">
        <v>42977</v>
      </c>
      <c r="M52" s="109" t="s">
        <v>338</v>
      </c>
      <c r="N52" s="106">
        <v>2</v>
      </c>
      <c r="O52" s="111">
        <f t="shared" si="1"/>
        <v>16</v>
      </c>
      <c r="P52" s="109" t="s">
        <v>308</v>
      </c>
      <c r="Q52" s="136" t="s">
        <v>252</v>
      </c>
      <c r="R52" s="103" t="s">
        <v>342</v>
      </c>
    </row>
    <row r="53" spans="1:18" ht="60" x14ac:dyDescent="0.25">
      <c r="A53" s="106" t="s">
        <v>268</v>
      </c>
      <c r="B53" s="101" t="s">
        <v>269</v>
      </c>
      <c r="C53" s="102">
        <v>43208</v>
      </c>
      <c r="D53" s="108">
        <v>180000</v>
      </c>
      <c r="E53" s="101" t="s">
        <v>321</v>
      </c>
      <c r="F53" s="106">
        <v>25</v>
      </c>
      <c r="G53" s="101" t="s">
        <v>290</v>
      </c>
      <c r="H53" s="106" t="s">
        <v>330</v>
      </c>
      <c r="I53" s="106">
        <v>10</v>
      </c>
      <c r="J53" s="107">
        <v>40</v>
      </c>
      <c r="K53" s="107">
        <f t="shared" si="0"/>
        <v>400</v>
      </c>
      <c r="L53" s="109">
        <v>42977</v>
      </c>
      <c r="M53" s="109" t="s">
        <v>339</v>
      </c>
      <c r="N53" s="106">
        <v>10</v>
      </c>
      <c r="O53" s="111">
        <f t="shared" si="1"/>
        <v>400</v>
      </c>
      <c r="P53" s="109" t="s">
        <v>308</v>
      </c>
      <c r="Q53" s="136" t="s">
        <v>252</v>
      </c>
      <c r="R53" s="103" t="s">
        <v>342</v>
      </c>
    </row>
    <row r="54" spans="1:18" ht="75" x14ac:dyDescent="0.25">
      <c r="A54" s="106" t="s">
        <v>268</v>
      </c>
      <c r="B54" s="101" t="s">
        <v>269</v>
      </c>
      <c r="C54" s="102">
        <v>43208</v>
      </c>
      <c r="D54" s="108">
        <v>180000</v>
      </c>
      <c r="E54" s="101" t="s">
        <v>321</v>
      </c>
      <c r="F54" s="106">
        <v>34</v>
      </c>
      <c r="G54" s="101" t="s">
        <v>291</v>
      </c>
      <c r="H54" s="106" t="s">
        <v>330</v>
      </c>
      <c r="I54" s="106">
        <v>5</v>
      </c>
      <c r="J54" s="107">
        <v>9.2200000000000006</v>
      </c>
      <c r="K54" s="107">
        <f t="shared" si="0"/>
        <v>46.1</v>
      </c>
      <c r="L54" s="109">
        <v>42977</v>
      </c>
      <c r="M54" s="106" t="s">
        <v>340</v>
      </c>
      <c r="N54" s="106">
        <v>5</v>
      </c>
      <c r="O54" s="111">
        <f t="shared" si="1"/>
        <v>46.1</v>
      </c>
      <c r="P54" s="109" t="s">
        <v>308</v>
      </c>
      <c r="Q54" s="136" t="s">
        <v>252</v>
      </c>
      <c r="R54" s="103" t="s">
        <v>342</v>
      </c>
    </row>
    <row r="55" spans="1:18" ht="75" x14ac:dyDescent="0.25">
      <c r="A55" s="106" t="s">
        <v>268</v>
      </c>
      <c r="B55" s="101" t="s">
        <v>269</v>
      </c>
      <c r="C55" s="102">
        <v>43208</v>
      </c>
      <c r="D55" s="108">
        <v>180000</v>
      </c>
      <c r="E55" s="101" t="s">
        <v>321</v>
      </c>
      <c r="F55" s="106">
        <v>38</v>
      </c>
      <c r="G55" s="101" t="s">
        <v>293</v>
      </c>
      <c r="H55" s="106" t="s">
        <v>330</v>
      </c>
      <c r="I55" s="106">
        <v>5</v>
      </c>
      <c r="J55" s="107">
        <v>9.34</v>
      </c>
      <c r="K55" s="107">
        <f t="shared" si="0"/>
        <v>46.7</v>
      </c>
      <c r="L55" s="109">
        <v>42977</v>
      </c>
      <c r="M55" s="106" t="s">
        <v>340</v>
      </c>
      <c r="N55" s="106">
        <v>5</v>
      </c>
      <c r="O55" s="111">
        <f t="shared" si="1"/>
        <v>46.7</v>
      </c>
      <c r="P55" s="109" t="s">
        <v>344</v>
      </c>
      <c r="Q55" s="136" t="s">
        <v>252</v>
      </c>
      <c r="R55" s="103" t="s">
        <v>342</v>
      </c>
    </row>
    <row r="56" spans="1:18" ht="45" x14ac:dyDescent="0.25">
      <c r="A56" s="106" t="s">
        <v>268</v>
      </c>
      <c r="B56" s="101" t="s">
        <v>269</v>
      </c>
      <c r="C56" s="102">
        <v>43208</v>
      </c>
      <c r="D56" s="108">
        <v>180000</v>
      </c>
      <c r="E56" s="101" t="s">
        <v>321</v>
      </c>
      <c r="F56" s="106">
        <v>41</v>
      </c>
      <c r="G56" s="101" t="s">
        <v>295</v>
      </c>
      <c r="H56" s="106" t="s">
        <v>330</v>
      </c>
      <c r="I56" s="106">
        <v>30</v>
      </c>
      <c r="J56" s="107">
        <v>0.57999999999999996</v>
      </c>
      <c r="K56" s="107">
        <f t="shared" si="0"/>
        <v>17.399999999999999</v>
      </c>
      <c r="L56" s="109">
        <v>42977</v>
      </c>
      <c r="M56" s="109" t="s">
        <v>338</v>
      </c>
      <c r="N56" s="106">
        <v>30</v>
      </c>
      <c r="O56" s="111">
        <f t="shared" si="1"/>
        <v>17.399999999999999</v>
      </c>
      <c r="P56" s="109" t="s">
        <v>308</v>
      </c>
      <c r="Q56" s="136" t="s">
        <v>252</v>
      </c>
      <c r="R56" s="103" t="s">
        <v>342</v>
      </c>
    </row>
    <row r="57" spans="1:18" ht="45" x14ac:dyDescent="0.25">
      <c r="A57" s="106" t="s">
        <v>268</v>
      </c>
      <c r="B57" s="101" t="s">
        <v>269</v>
      </c>
      <c r="C57" s="102">
        <v>43208</v>
      </c>
      <c r="D57" s="108">
        <v>180000</v>
      </c>
      <c r="E57" s="101" t="s">
        <v>321</v>
      </c>
      <c r="F57" s="106">
        <v>42</v>
      </c>
      <c r="G57" s="101" t="s">
        <v>296</v>
      </c>
      <c r="H57" s="106" t="s">
        <v>330</v>
      </c>
      <c r="I57" s="106">
        <v>30</v>
      </c>
      <c r="J57" s="107">
        <v>0.57999999999999996</v>
      </c>
      <c r="K57" s="107">
        <f t="shared" si="0"/>
        <v>17.399999999999999</v>
      </c>
      <c r="L57" s="109">
        <v>42977</v>
      </c>
      <c r="M57" s="109" t="s">
        <v>338</v>
      </c>
      <c r="N57" s="106">
        <v>30</v>
      </c>
      <c r="O57" s="111">
        <f t="shared" si="1"/>
        <v>17.399999999999999</v>
      </c>
      <c r="P57" s="109" t="s">
        <v>308</v>
      </c>
      <c r="Q57" s="136" t="s">
        <v>252</v>
      </c>
      <c r="R57" s="103" t="s">
        <v>342</v>
      </c>
    </row>
    <row r="58" spans="1:18" ht="45" x14ac:dyDescent="0.25">
      <c r="A58" s="106" t="s">
        <v>268</v>
      </c>
      <c r="B58" s="101" t="s">
        <v>269</v>
      </c>
      <c r="C58" s="102">
        <v>43208</v>
      </c>
      <c r="D58" s="108">
        <v>180000</v>
      </c>
      <c r="E58" s="101" t="s">
        <v>321</v>
      </c>
      <c r="F58" s="106">
        <v>43</v>
      </c>
      <c r="G58" s="101" t="s">
        <v>322</v>
      </c>
      <c r="H58" s="106" t="s">
        <v>330</v>
      </c>
      <c r="I58" s="106">
        <v>30</v>
      </c>
      <c r="J58" s="107">
        <v>0.57999999999999996</v>
      </c>
      <c r="K58" s="107">
        <f t="shared" si="0"/>
        <v>17.399999999999999</v>
      </c>
      <c r="L58" s="109">
        <v>42977</v>
      </c>
      <c r="M58" s="109" t="s">
        <v>338</v>
      </c>
      <c r="N58" s="106">
        <v>30</v>
      </c>
      <c r="O58" s="111">
        <f t="shared" si="1"/>
        <v>17.399999999999999</v>
      </c>
      <c r="P58" s="109" t="s">
        <v>308</v>
      </c>
      <c r="Q58" s="136" t="s">
        <v>252</v>
      </c>
      <c r="R58" s="103" t="s">
        <v>342</v>
      </c>
    </row>
    <row r="59" spans="1:18" ht="45" x14ac:dyDescent="0.25">
      <c r="A59" s="106" t="s">
        <v>268</v>
      </c>
      <c r="B59" s="101" t="s">
        <v>269</v>
      </c>
      <c r="C59" s="102">
        <v>43208</v>
      </c>
      <c r="D59" s="108">
        <v>180000</v>
      </c>
      <c r="E59" s="101" t="s">
        <v>321</v>
      </c>
      <c r="F59" s="106">
        <v>44</v>
      </c>
      <c r="G59" s="101" t="s">
        <v>301</v>
      </c>
      <c r="H59" s="106" t="s">
        <v>330</v>
      </c>
      <c r="I59" s="106">
        <v>30</v>
      </c>
      <c r="J59" s="107">
        <v>0.57999999999999996</v>
      </c>
      <c r="K59" s="107">
        <f t="shared" si="0"/>
        <v>17.399999999999999</v>
      </c>
      <c r="L59" s="109">
        <v>42977</v>
      </c>
      <c r="M59" s="109" t="s">
        <v>338</v>
      </c>
      <c r="N59" s="106">
        <v>30</v>
      </c>
      <c r="O59" s="111">
        <f t="shared" si="1"/>
        <v>17.399999999999999</v>
      </c>
      <c r="P59" s="109" t="s">
        <v>308</v>
      </c>
      <c r="Q59" s="136" t="s">
        <v>252</v>
      </c>
      <c r="R59" s="103" t="s">
        <v>342</v>
      </c>
    </row>
    <row r="60" spans="1:18" ht="45" x14ac:dyDescent="0.25">
      <c r="A60" s="106" t="s">
        <v>268</v>
      </c>
      <c r="B60" s="101" t="s">
        <v>269</v>
      </c>
      <c r="C60" s="102">
        <v>43208</v>
      </c>
      <c r="D60" s="108">
        <v>180000</v>
      </c>
      <c r="E60" s="101" t="s">
        <v>321</v>
      </c>
      <c r="F60" s="106">
        <v>45</v>
      </c>
      <c r="G60" s="101" t="s">
        <v>323</v>
      </c>
      <c r="H60" s="106" t="s">
        <v>330</v>
      </c>
      <c r="I60" s="106">
        <v>30</v>
      </c>
      <c r="J60" s="107">
        <v>1.07</v>
      </c>
      <c r="K60" s="107">
        <f t="shared" si="0"/>
        <v>32.1</v>
      </c>
      <c r="L60" s="109">
        <v>42977</v>
      </c>
      <c r="M60" s="109" t="s">
        <v>338</v>
      </c>
      <c r="N60" s="106">
        <v>30</v>
      </c>
      <c r="O60" s="111">
        <f t="shared" si="1"/>
        <v>32.1</v>
      </c>
      <c r="P60" s="109" t="s">
        <v>308</v>
      </c>
      <c r="Q60" s="136" t="s">
        <v>252</v>
      </c>
      <c r="R60" s="103" t="s">
        <v>342</v>
      </c>
    </row>
    <row r="61" spans="1:18" ht="45" x14ac:dyDescent="0.25">
      <c r="A61" s="106" t="s">
        <v>268</v>
      </c>
      <c r="B61" s="101" t="s">
        <v>269</v>
      </c>
      <c r="C61" s="102">
        <v>43208</v>
      </c>
      <c r="D61" s="108">
        <v>240000</v>
      </c>
      <c r="E61" s="101" t="s">
        <v>324</v>
      </c>
      <c r="F61" s="106">
        <v>1</v>
      </c>
      <c r="G61" s="101" t="s">
        <v>280</v>
      </c>
      <c r="H61" s="106" t="s">
        <v>331</v>
      </c>
      <c r="I61" s="106">
        <v>1</v>
      </c>
      <c r="J61" s="107">
        <v>23.93</v>
      </c>
      <c r="K61" s="107">
        <f t="shared" si="0"/>
        <v>23.93</v>
      </c>
      <c r="L61" s="109">
        <v>42977</v>
      </c>
      <c r="M61" s="109" t="s">
        <v>335</v>
      </c>
      <c r="N61" s="106">
        <v>1</v>
      </c>
      <c r="O61" s="111">
        <f t="shared" si="1"/>
        <v>23.93</v>
      </c>
      <c r="P61" s="109" t="s">
        <v>308</v>
      </c>
      <c r="Q61" s="136" t="s">
        <v>252</v>
      </c>
      <c r="R61" s="103" t="s">
        <v>342</v>
      </c>
    </row>
    <row r="62" spans="1:18" ht="45" x14ac:dyDescent="0.25">
      <c r="A62" s="106" t="s">
        <v>268</v>
      </c>
      <c r="B62" s="101" t="s">
        <v>269</v>
      </c>
      <c r="C62" s="102">
        <v>43208</v>
      </c>
      <c r="D62" s="108">
        <v>240000</v>
      </c>
      <c r="E62" s="101" t="s">
        <v>324</v>
      </c>
      <c r="F62" s="106">
        <v>5</v>
      </c>
      <c r="G62" s="101" t="s">
        <v>282</v>
      </c>
      <c r="H62" s="106" t="s">
        <v>331</v>
      </c>
      <c r="I62" s="106">
        <v>1</v>
      </c>
      <c r="J62" s="107">
        <v>42.98</v>
      </c>
      <c r="K62" s="107">
        <f t="shared" si="0"/>
        <v>42.98</v>
      </c>
      <c r="L62" s="109">
        <v>42977</v>
      </c>
      <c r="M62" s="109" t="s">
        <v>335</v>
      </c>
      <c r="N62" s="106">
        <v>1</v>
      </c>
      <c r="O62" s="111">
        <f t="shared" si="1"/>
        <v>42.98</v>
      </c>
      <c r="P62" s="109" t="s">
        <v>308</v>
      </c>
      <c r="Q62" s="136" t="s">
        <v>252</v>
      </c>
      <c r="R62" s="103" t="s">
        <v>342</v>
      </c>
    </row>
    <row r="63" spans="1:18" ht="45" x14ac:dyDescent="0.25">
      <c r="A63" s="106" t="s">
        <v>268</v>
      </c>
      <c r="B63" s="101" t="s">
        <v>269</v>
      </c>
      <c r="C63" s="102">
        <v>43208</v>
      </c>
      <c r="D63" s="108">
        <v>240000</v>
      </c>
      <c r="E63" s="101" t="s">
        <v>324</v>
      </c>
      <c r="F63" s="106">
        <v>3</v>
      </c>
      <c r="G63" s="101" t="s">
        <v>281</v>
      </c>
      <c r="H63" s="106" t="s">
        <v>331</v>
      </c>
      <c r="I63" s="106">
        <v>1</v>
      </c>
      <c r="J63" s="107">
        <v>25.08</v>
      </c>
      <c r="K63" s="107">
        <f t="shared" si="0"/>
        <v>25.08</v>
      </c>
      <c r="L63" s="109">
        <v>42977</v>
      </c>
      <c r="M63" s="109" t="s">
        <v>335</v>
      </c>
      <c r="N63" s="106">
        <v>1</v>
      </c>
      <c r="O63" s="111">
        <f t="shared" si="1"/>
        <v>25.08</v>
      </c>
      <c r="P63" s="109" t="s">
        <v>308</v>
      </c>
      <c r="Q63" s="136" t="s">
        <v>252</v>
      </c>
      <c r="R63" s="103" t="s">
        <v>342</v>
      </c>
    </row>
    <row r="64" spans="1:18" ht="75" x14ac:dyDescent="0.25">
      <c r="A64" s="106" t="s">
        <v>268</v>
      </c>
      <c r="B64" s="101" t="s">
        <v>269</v>
      </c>
      <c r="C64" s="102">
        <v>43208</v>
      </c>
      <c r="D64" s="108">
        <v>240000</v>
      </c>
      <c r="E64" s="101" t="s">
        <v>324</v>
      </c>
      <c r="F64" s="106">
        <v>34</v>
      </c>
      <c r="G64" s="101" t="s">
        <v>291</v>
      </c>
      <c r="H64" s="106" t="s">
        <v>331</v>
      </c>
      <c r="I64" s="106">
        <v>1</v>
      </c>
      <c r="J64" s="107">
        <v>9.2200000000000006</v>
      </c>
      <c r="K64" s="107">
        <f t="shared" si="0"/>
        <v>9.2200000000000006</v>
      </c>
      <c r="L64" s="109">
        <v>42977</v>
      </c>
      <c r="M64" s="106" t="s">
        <v>336</v>
      </c>
      <c r="N64" s="106">
        <v>1</v>
      </c>
      <c r="O64" s="111">
        <f t="shared" si="1"/>
        <v>9.2200000000000006</v>
      </c>
      <c r="P64" s="109" t="s">
        <v>308</v>
      </c>
      <c r="Q64" s="136" t="s">
        <v>252</v>
      </c>
      <c r="R64" s="103" t="s">
        <v>342</v>
      </c>
    </row>
    <row r="65" spans="1:18" ht="75" x14ac:dyDescent="0.25">
      <c r="A65" s="106" t="s">
        <v>268</v>
      </c>
      <c r="B65" s="101" t="s">
        <v>269</v>
      </c>
      <c r="C65" s="102">
        <v>43208</v>
      </c>
      <c r="D65" s="108">
        <v>240000</v>
      </c>
      <c r="E65" s="101" t="s">
        <v>324</v>
      </c>
      <c r="F65" s="106">
        <v>36</v>
      </c>
      <c r="G65" s="101" t="s">
        <v>292</v>
      </c>
      <c r="H65" s="106" t="s">
        <v>331</v>
      </c>
      <c r="I65" s="106">
        <v>1</v>
      </c>
      <c r="J65" s="107">
        <v>9.1</v>
      </c>
      <c r="K65" s="107">
        <f t="shared" si="0"/>
        <v>9.1</v>
      </c>
      <c r="L65" s="109">
        <v>42977</v>
      </c>
      <c r="M65" s="106" t="s">
        <v>336</v>
      </c>
      <c r="N65" s="106">
        <v>1</v>
      </c>
      <c r="O65" s="111">
        <f t="shared" si="1"/>
        <v>9.1</v>
      </c>
      <c r="P65" s="109" t="s">
        <v>308</v>
      </c>
      <c r="Q65" s="136" t="s">
        <v>252</v>
      </c>
      <c r="R65" s="103" t="s">
        <v>342</v>
      </c>
    </row>
    <row r="66" spans="1:18" ht="75" x14ac:dyDescent="0.25">
      <c r="A66" s="106" t="s">
        <v>268</v>
      </c>
      <c r="B66" s="101" t="s">
        <v>269</v>
      </c>
      <c r="C66" s="102">
        <v>43208</v>
      </c>
      <c r="D66" s="108">
        <v>240000</v>
      </c>
      <c r="E66" s="101" t="s">
        <v>324</v>
      </c>
      <c r="F66" s="106">
        <v>39</v>
      </c>
      <c r="G66" s="101" t="s">
        <v>294</v>
      </c>
      <c r="H66" s="106" t="s">
        <v>331</v>
      </c>
      <c r="I66" s="106">
        <v>1</v>
      </c>
      <c r="J66" s="107">
        <v>7.3</v>
      </c>
      <c r="K66" s="107">
        <f t="shared" ref="K66:K98" si="2">J66*I66</f>
        <v>7.3</v>
      </c>
      <c r="L66" s="109">
        <v>42977</v>
      </c>
      <c r="M66" s="106" t="s">
        <v>336</v>
      </c>
      <c r="N66" s="106">
        <v>1</v>
      </c>
      <c r="O66" s="111">
        <f t="shared" si="1"/>
        <v>7.3</v>
      </c>
      <c r="P66" s="109" t="s">
        <v>308</v>
      </c>
      <c r="Q66" s="136" t="s">
        <v>252</v>
      </c>
      <c r="R66" s="103" t="s">
        <v>342</v>
      </c>
    </row>
    <row r="67" spans="1:18" ht="75" x14ac:dyDescent="0.25">
      <c r="A67" s="106" t="s">
        <v>268</v>
      </c>
      <c r="B67" s="101" t="s">
        <v>269</v>
      </c>
      <c r="C67" s="102">
        <v>43208</v>
      </c>
      <c r="D67" s="108">
        <v>240000</v>
      </c>
      <c r="E67" s="101" t="s">
        <v>324</v>
      </c>
      <c r="F67" s="106">
        <v>38</v>
      </c>
      <c r="G67" s="101" t="s">
        <v>293</v>
      </c>
      <c r="H67" s="106" t="s">
        <v>331</v>
      </c>
      <c r="I67" s="106">
        <v>1</v>
      </c>
      <c r="J67" s="107">
        <v>9.34</v>
      </c>
      <c r="K67" s="107">
        <f t="shared" si="2"/>
        <v>9.34</v>
      </c>
      <c r="L67" s="109">
        <v>42977</v>
      </c>
      <c r="M67" s="106" t="s">
        <v>336</v>
      </c>
      <c r="N67" s="106">
        <v>1</v>
      </c>
      <c r="O67" s="111">
        <f t="shared" ref="O67:O121" si="3">N67*J67</f>
        <v>9.34</v>
      </c>
      <c r="P67" s="109" t="s">
        <v>308</v>
      </c>
      <c r="Q67" s="136" t="s">
        <v>252</v>
      </c>
      <c r="R67" s="103" t="s">
        <v>342</v>
      </c>
    </row>
    <row r="68" spans="1:18" ht="30" x14ac:dyDescent="0.25">
      <c r="A68" s="106" t="s">
        <v>268</v>
      </c>
      <c r="B68" s="101" t="s">
        <v>269</v>
      </c>
      <c r="C68" s="102">
        <v>43208</v>
      </c>
      <c r="D68" s="108">
        <v>250000</v>
      </c>
      <c r="E68" s="101" t="s">
        <v>325</v>
      </c>
      <c r="F68" s="106">
        <v>20</v>
      </c>
      <c r="G68" s="101" t="s">
        <v>326</v>
      </c>
      <c r="H68" s="106" t="s">
        <v>332</v>
      </c>
      <c r="I68" s="106">
        <v>30</v>
      </c>
      <c r="J68" s="107">
        <v>14.48</v>
      </c>
      <c r="K68" s="107">
        <f t="shared" si="2"/>
        <v>434.40000000000003</v>
      </c>
      <c r="L68" s="109">
        <v>42977</v>
      </c>
      <c r="M68" s="106" t="s">
        <v>334</v>
      </c>
      <c r="N68" s="106">
        <v>30</v>
      </c>
      <c r="O68" s="111">
        <f t="shared" si="3"/>
        <v>434.40000000000003</v>
      </c>
      <c r="P68" s="109" t="s">
        <v>308</v>
      </c>
      <c r="Q68" s="136" t="s">
        <v>252</v>
      </c>
      <c r="R68" s="103" t="s">
        <v>342</v>
      </c>
    </row>
    <row r="69" spans="1:18" ht="30" x14ac:dyDescent="0.25">
      <c r="A69" s="106" t="s">
        <v>268</v>
      </c>
      <c r="B69" s="101" t="s">
        <v>269</v>
      </c>
      <c r="C69" s="102">
        <v>43208</v>
      </c>
      <c r="D69" s="108">
        <v>280000</v>
      </c>
      <c r="E69" s="101" t="s">
        <v>327</v>
      </c>
      <c r="F69" s="106">
        <v>20</v>
      </c>
      <c r="G69" s="101" t="s">
        <v>326</v>
      </c>
      <c r="H69" s="106" t="s">
        <v>333</v>
      </c>
      <c r="I69" s="106">
        <v>30</v>
      </c>
      <c r="J69" s="107">
        <v>14.48</v>
      </c>
      <c r="K69" s="107">
        <f t="shared" si="2"/>
        <v>434.40000000000003</v>
      </c>
      <c r="L69" s="109">
        <v>42977</v>
      </c>
      <c r="M69" s="106" t="s">
        <v>334</v>
      </c>
      <c r="N69" s="106">
        <v>30</v>
      </c>
      <c r="O69" s="111">
        <f t="shared" si="3"/>
        <v>434.40000000000003</v>
      </c>
      <c r="P69" s="109" t="s">
        <v>308</v>
      </c>
      <c r="Q69" s="136" t="s">
        <v>252</v>
      </c>
      <c r="R69" s="103" t="s">
        <v>342</v>
      </c>
    </row>
    <row r="70" spans="1:18" ht="30" x14ac:dyDescent="0.25">
      <c r="A70" s="106" t="s">
        <v>268</v>
      </c>
      <c r="B70" s="101" t="s">
        <v>269</v>
      </c>
      <c r="C70" s="102">
        <v>43208</v>
      </c>
      <c r="D70" s="108">
        <v>280000</v>
      </c>
      <c r="E70" s="101" t="s">
        <v>327</v>
      </c>
      <c r="F70" s="106">
        <v>18</v>
      </c>
      <c r="G70" s="101" t="s">
        <v>328</v>
      </c>
      <c r="H70" s="106" t="s">
        <v>333</v>
      </c>
      <c r="I70" s="106">
        <v>10</v>
      </c>
      <c r="J70" s="107">
        <v>24.45</v>
      </c>
      <c r="K70" s="107">
        <f t="shared" si="2"/>
        <v>244.5</v>
      </c>
      <c r="L70" s="109">
        <v>42977</v>
      </c>
      <c r="M70" s="106" t="s">
        <v>337</v>
      </c>
      <c r="N70" s="106">
        <v>10</v>
      </c>
      <c r="O70" s="111">
        <f t="shared" si="3"/>
        <v>244.5</v>
      </c>
      <c r="P70" s="109" t="s">
        <v>308</v>
      </c>
      <c r="Q70" s="136" t="s">
        <v>252</v>
      </c>
      <c r="R70" s="103" t="s">
        <v>342</v>
      </c>
    </row>
    <row r="71" spans="1:18" ht="45" x14ac:dyDescent="0.25">
      <c r="A71" s="106" t="s">
        <v>268</v>
      </c>
      <c r="B71" s="101" t="s">
        <v>269</v>
      </c>
      <c r="C71" s="102">
        <v>43208</v>
      </c>
      <c r="D71" s="108">
        <v>280000</v>
      </c>
      <c r="E71" s="101" t="s">
        <v>327</v>
      </c>
      <c r="F71" s="106">
        <v>46</v>
      </c>
      <c r="G71" s="101" t="s">
        <v>297</v>
      </c>
      <c r="H71" s="106" t="s">
        <v>333</v>
      </c>
      <c r="I71" s="106">
        <v>5</v>
      </c>
      <c r="J71" s="107">
        <v>6.6</v>
      </c>
      <c r="K71" s="107">
        <f t="shared" si="2"/>
        <v>33</v>
      </c>
      <c r="L71" s="109">
        <v>42977</v>
      </c>
      <c r="M71" s="109" t="s">
        <v>335</v>
      </c>
      <c r="N71" s="106">
        <v>5</v>
      </c>
      <c r="O71" s="111">
        <f t="shared" si="3"/>
        <v>33</v>
      </c>
      <c r="P71" s="109" t="s">
        <v>308</v>
      </c>
      <c r="Q71" s="136" t="s">
        <v>252</v>
      </c>
      <c r="R71" s="103" t="s">
        <v>342</v>
      </c>
    </row>
    <row r="72" spans="1:18" ht="45" x14ac:dyDescent="0.25">
      <c r="A72" s="106" t="s">
        <v>268</v>
      </c>
      <c r="B72" s="101" t="s">
        <v>269</v>
      </c>
      <c r="C72" s="102">
        <v>43208</v>
      </c>
      <c r="D72" s="108">
        <v>280000</v>
      </c>
      <c r="E72" s="101" t="s">
        <v>327</v>
      </c>
      <c r="F72" s="106">
        <v>50</v>
      </c>
      <c r="G72" s="101" t="s">
        <v>302</v>
      </c>
      <c r="H72" s="106" t="s">
        <v>333</v>
      </c>
      <c r="I72" s="106">
        <v>5</v>
      </c>
      <c r="J72" s="107">
        <v>7.9</v>
      </c>
      <c r="K72" s="107">
        <f t="shared" si="2"/>
        <v>39.5</v>
      </c>
      <c r="L72" s="109">
        <v>42977</v>
      </c>
      <c r="M72" s="109" t="s">
        <v>335</v>
      </c>
      <c r="N72" s="106">
        <v>5</v>
      </c>
      <c r="O72" s="111">
        <f t="shared" si="3"/>
        <v>39.5</v>
      </c>
      <c r="P72" s="109" t="s">
        <v>308</v>
      </c>
      <c r="Q72" s="136" t="s">
        <v>252</v>
      </c>
      <c r="R72" s="103" t="s">
        <v>342</v>
      </c>
    </row>
    <row r="73" spans="1:18" x14ac:dyDescent="0.25">
      <c r="A73" s="106" t="s">
        <v>268</v>
      </c>
      <c r="B73" s="101" t="s">
        <v>269</v>
      </c>
      <c r="C73" s="102">
        <v>43208</v>
      </c>
      <c r="D73" s="108"/>
      <c r="G73" s="101"/>
      <c r="K73" s="107">
        <f t="shared" si="2"/>
        <v>0</v>
      </c>
      <c r="L73" s="109"/>
      <c r="O73" s="111">
        <f t="shared" si="3"/>
        <v>0</v>
      </c>
      <c r="P73" s="109"/>
    </row>
    <row r="74" spans="1:18" x14ac:dyDescent="0.25">
      <c r="A74" s="106" t="s">
        <v>268</v>
      </c>
      <c r="B74" s="101" t="s">
        <v>269</v>
      </c>
      <c r="C74" s="102">
        <v>43208</v>
      </c>
      <c r="D74" s="108"/>
      <c r="G74" s="101"/>
      <c r="K74" s="107">
        <f t="shared" si="2"/>
        <v>0</v>
      </c>
      <c r="L74" s="109"/>
      <c r="M74" s="109"/>
      <c r="N74" s="109"/>
      <c r="O74" s="111">
        <f t="shared" si="3"/>
        <v>0</v>
      </c>
      <c r="P74" s="109"/>
    </row>
    <row r="75" spans="1:18" x14ac:dyDescent="0.25">
      <c r="A75" s="106" t="s">
        <v>268</v>
      </c>
      <c r="B75" s="101" t="s">
        <v>269</v>
      </c>
      <c r="C75" s="102">
        <v>43208</v>
      </c>
      <c r="D75" s="108"/>
      <c r="G75" s="101"/>
      <c r="K75" s="107">
        <f t="shared" si="2"/>
        <v>0</v>
      </c>
      <c r="L75" s="109"/>
      <c r="M75" s="109"/>
      <c r="N75" s="109"/>
      <c r="O75" s="111">
        <f t="shared" si="3"/>
        <v>0</v>
      </c>
      <c r="P75" s="109"/>
    </row>
    <row r="76" spans="1:18" x14ac:dyDescent="0.25">
      <c r="A76" s="106" t="s">
        <v>268</v>
      </c>
      <c r="B76" s="101" t="s">
        <v>269</v>
      </c>
      <c r="C76" s="102">
        <v>43208</v>
      </c>
      <c r="D76" s="108"/>
      <c r="G76" s="101"/>
      <c r="K76" s="107">
        <f t="shared" si="2"/>
        <v>0</v>
      </c>
      <c r="L76" s="109"/>
      <c r="M76" s="109"/>
      <c r="N76" s="109"/>
      <c r="O76" s="111">
        <f t="shared" si="3"/>
        <v>0</v>
      </c>
      <c r="P76" s="109"/>
    </row>
    <row r="77" spans="1:18" x14ac:dyDescent="0.25">
      <c r="A77" s="106" t="s">
        <v>268</v>
      </c>
      <c r="B77" s="101" t="s">
        <v>269</v>
      </c>
      <c r="C77" s="102">
        <v>43208</v>
      </c>
      <c r="D77" s="108"/>
      <c r="G77" s="101"/>
      <c r="K77" s="107">
        <f t="shared" si="2"/>
        <v>0</v>
      </c>
      <c r="L77" s="109"/>
      <c r="M77" s="109"/>
      <c r="N77" s="109"/>
      <c r="O77" s="111">
        <f t="shared" si="3"/>
        <v>0</v>
      </c>
      <c r="P77" s="109"/>
    </row>
    <row r="78" spans="1:18" x14ac:dyDescent="0.25">
      <c r="A78" s="106" t="s">
        <v>268</v>
      </c>
      <c r="B78" s="101" t="s">
        <v>269</v>
      </c>
      <c r="C78" s="102">
        <v>43208</v>
      </c>
      <c r="D78" s="108"/>
      <c r="G78" s="101"/>
      <c r="K78" s="107">
        <f t="shared" si="2"/>
        <v>0</v>
      </c>
      <c r="L78" s="109"/>
      <c r="M78" s="109"/>
      <c r="N78" s="109"/>
      <c r="O78" s="111">
        <f t="shared" si="3"/>
        <v>0</v>
      </c>
      <c r="P78" s="109"/>
    </row>
    <row r="79" spans="1:18" x14ac:dyDescent="0.25">
      <c r="A79" s="106" t="s">
        <v>268</v>
      </c>
      <c r="B79" s="101" t="s">
        <v>269</v>
      </c>
      <c r="C79" s="102">
        <v>43208</v>
      </c>
      <c r="D79" s="108"/>
      <c r="G79" s="101"/>
      <c r="K79" s="107">
        <f t="shared" si="2"/>
        <v>0</v>
      </c>
      <c r="L79" s="109"/>
      <c r="O79" s="111">
        <f t="shared" si="3"/>
        <v>0</v>
      </c>
      <c r="P79" s="109"/>
      <c r="R79" s="96"/>
    </row>
    <row r="80" spans="1:18" x14ac:dyDescent="0.25">
      <c r="A80" s="106" t="s">
        <v>268</v>
      </c>
      <c r="B80" s="101" t="s">
        <v>269</v>
      </c>
      <c r="C80" s="102">
        <v>43208</v>
      </c>
      <c r="D80" s="108"/>
      <c r="G80" s="101"/>
      <c r="K80" s="107">
        <f t="shared" si="2"/>
        <v>0</v>
      </c>
      <c r="L80" s="109"/>
      <c r="O80" s="111">
        <f t="shared" si="3"/>
        <v>0</v>
      </c>
      <c r="P80" s="109"/>
      <c r="R80" s="96"/>
    </row>
    <row r="81" spans="1:18" x14ac:dyDescent="0.25">
      <c r="A81" s="106" t="s">
        <v>268</v>
      </c>
      <c r="B81" s="101" t="s">
        <v>269</v>
      </c>
      <c r="C81" s="102">
        <v>43208</v>
      </c>
      <c r="D81" s="108"/>
      <c r="G81" s="101"/>
      <c r="K81" s="107">
        <f t="shared" si="2"/>
        <v>0</v>
      </c>
      <c r="L81" s="109"/>
      <c r="O81" s="111">
        <f t="shared" si="3"/>
        <v>0</v>
      </c>
      <c r="P81" s="109"/>
      <c r="R81" s="96"/>
    </row>
    <row r="82" spans="1:18" x14ac:dyDescent="0.25">
      <c r="A82" s="106" t="s">
        <v>268</v>
      </c>
      <c r="B82" s="101" t="s">
        <v>269</v>
      </c>
      <c r="C82" s="102">
        <v>43208</v>
      </c>
      <c r="D82" s="108"/>
      <c r="G82" s="101"/>
      <c r="K82" s="107">
        <f t="shared" si="2"/>
        <v>0</v>
      </c>
      <c r="L82" s="109"/>
      <c r="O82" s="111">
        <f t="shared" si="3"/>
        <v>0</v>
      </c>
      <c r="P82" s="109"/>
    </row>
    <row r="83" spans="1:18" x14ac:dyDescent="0.25">
      <c r="A83" s="106" t="s">
        <v>268</v>
      </c>
      <c r="B83" s="101" t="s">
        <v>269</v>
      </c>
      <c r="C83" s="102">
        <v>43208</v>
      </c>
      <c r="D83" s="108"/>
      <c r="G83" s="101"/>
      <c r="K83" s="107">
        <f t="shared" si="2"/>
        <v>0</v>
      </c>
      <c r="L83" s="109"/>
      <c r="M83" s="109"/>
      <c r="N83" s="109"/>
      <c r="O83" s="111">
        <f t="shared" si="3"/>
        <v>0</v>
      </c>
      <c r="P83" s="109"/>
    </row>
    <row r="84" spans="1:18" x14ac:dyDescent="0.25">
      <c r="A84" s="106" t="s">
        <v>268</v>
      </c>
      <c r="B84" s="101" t="s">
        <v>269</v>
      </c>
      <c r="C84" s="102">
        <v>43208</v>
      </c>
      <c r="D84" s="108"/>
      <c r="G84" s="101"/>
      <c r="K84" s="107">
        <f t="shared" si="2"/>
        <v>0</v>
      </c>
      <c r="L84" s="109"/>
      <c r="O84" s="111">
        <f t="shared" si="3"/>
        <v>0</v>
      </c>
      <c r="P84" s="109"/>
    </row>
    <row r="85" spans="1:18" x14ac:dyDescent="0.25">
      <c r="A85" s="106" t="s">
        <v>268</v>
      </c>
      <c r="B85" s="101" t="s">
        <v>269</v>
      </c>
      <c r="C85" s="102">
        <v>43208</v>
      </c>
      <c r="D85" s="108"/>
      <c r="G85" s="101"/>
      <c r="I85" s="108"/>
      <c r="K85" s="107">
        <f t="shared" si="2"/>
        <v>0</v>
      </c>
      <c r="L85" s="109"/>
      <c r="N85" s="108"/>
      <c r="O85" s="111">
        <f t="shared" si="3"/>
        <v>0</v>
      </c>
      <c r="P85" s="109"/>
    </row>
    <row r="86" spans="1:18" x14ac:dyDescent="0.25">
      <c r="A86" s="106" t="s">
        <v>268</v>
      </c>
      <c r="B86" s="101" t="s">
        <v>269</v>
      </c>
      <c r="C86" s="102">
        <v>43208</v>
      </c>
      <c r="D86" s="108"/>
      <c r="G86" s="101"/>
      <c r="I86" s="108"/>
      <c r="K86" s="107">
        <f t="shared" si="2"/>
        <v>0</v>
      </c>
      <c r="L86" s="109"/>
      <c r="N86" s="108"/>
      <c r="O86" s="111">
        <f t="shared" si="3"/>
        <v>0</v>
      </c>
      <c r="P86" s="109"/>
    </row>
    <row r="87" spans="1:18" x14ac:dyDescent="0.25">
      <c r="A87" s="106" t="s">
        <v>268</v>
      </c>
      <c r="B87" s="101" t="s">
        <v>269</v>
      </c>
      <c r="C87" s="102">
        <v>43208</v>
      </c>
      <c r="D87" s="108"/>
      <c r="G87" s="101"/>
      <c r="K87" s="107">
        <f t="shared" si="2"/>
        <v>0</v>
      </c>
      <c r="L87" s="109"/>
      <c r="M87" s="109"/>
      <c r="N87" s="109"/>
      <c r="O87" s="111">
        <f t="shared" si="3"/>
        <v>0</v>
      </c>
      <c r="P87" s="109"/>
    </row>
    <row r="88" spans="1:18" x14ac:dyDescent="0.25">
      <c r="A88" s="106" t="s">
        <v>268</v>
      </c>
      <c r="B88" s="101" t="s">
        <v>269</v>
      </c>
      <c r="C88" s="102">
        <v>43208</v>
      </c>
      <c r="D88" s="108"/>
      <c r="G88" s="101"/>
      <c r="K88" s="107">
        <f t="shared" si="2"/>
        <v>0</v>
      </c>
      <c r="L88" s="109"/>
      <c r="M88" s="109"/>
      <c r="N88" s="109"/>
      <c r="O88" s="111">
        <f t="shared" si="3"/>
        <v>0</v>
      </c>
      <c r="P88" s="109"/>
    </row>
    <row r="89" spans="1:18" x14ac:dyDescent="0.25">
      <c r="A89" s="106" t="s">
        <v>268</v>
      </c>
      <c r="B89" s="101" t="s">
        <v>269</v>
      </c>
      <c r="C89" s="102">
        <v>43208</v>
      </c>
      <c r="D89" s="108"/>
      <c r="G89" s="101"/>
      <c r="K89" s="107">
        <f t="shared" si="2"/>
        <v>0</v>
      </c>
      <c r="L89" s="109"/>
      <c r="M89" s="109"/>
      <c r="N89" s="109"/>
      <c r="O89" s="111">
        <f t="shared" si="3"/>
        <v>0</v>
      </c>
      <c r="P89" s="109"/>
    </row>
    <row r="90" spans="1:18" x14ac:dyDescent="0.25">
      <c r="A90" s="106" t="s">
        <v>268</v>
      </c>
      <c r="B90" s="101" t="s">
        <v>269</v>
      </c>
      <c r="C90" s="102">
        <v>43208</v>
      </c>
      <c r="D90" s="108"/>
      <c r="G90" s="101"/>
      <c r="K90" s="107">
        <f t="shared" si="2"/>
        <v>0</v>
      </c>
      <c r="L90" s="109"/>
      <c r="M90" s="109"/>
      <c r="N90" s="109"/>
      <c r="O90" s="111">
        <f t="shared" si="3"/>
        <v>0</v>
      </c>
      <c r="P90" s="109"/>
    </row>
    <row r="91" spans="1:18" x14ac:dyDescent="0.25">
      <c r="A91" s="106" t="s">
        <v>268</v>
      </c>
      <c r="B91" s="101" t="s">
        <v>269</v>
      </c>
      <c r="C91" s="102">
        <v>43208</v>
      </c>
      <c r="D91" s="108"/>
      <c r="G91" s="101"/>
      <c r="K91" s="107">
        <f t="shared" si="2"/>
        <v>0</v>
      </c>
      <c r="L91" s="109"/>
      <c r="O91" s="111">
        <f t="shared" si="3"/>
        <v>0</v>
      </c>
      <c r="P91" s="109"/>
      <c r="R91" s="96"/>
    </row>
    <row r="92" spans="1:18" x14ac:dyDescent="0.25">
      <c r="A92" s="106" t="s">
        <v>268</v>
      </c>
      <c r="B92" s="101" t="s">
        <v>269</v>
      </c>
      <c r="C92" s="102">
        <v>43208</v>
      </c>
      <c r="D92" s="108"/>
      <c r="G92" s="101"/>
      <c r="K92" s="107">
        <f t="shared" si="2"/>
        <v>0</v>
      </c>
      <c r="L92" s="109"/>
      <c r="O92" s="111">
        <f t="shared" si="3"/>
        <v>0</v>
      </c>
      <c r="P92" s="109"/>
      <c r="R92" s="96"/>
    </row>
    <row r="93" spans="1:18" x14ac:dyDescent="0.25">
      <c r="A93" s="106" t="s">
        <v>268</v>
      </c>
      <c r="B93" s="101" t="s">
        <v>269</v>
      </c>
      <c r="C93" s="102">
        <v>43208</v>
      </c>
      <c r="D93" s="108"/>
      <c r="G93" s="101"/>
      <c r="K93" s="107">
        <f t="shared" si="2"/>
        <v>0</v>
      </c>
      <c r="L93" s="109"/>
      <c r="O93" s="111">
        <f t="shared" si="3"/>
        <v>0</v>
      </c>
      <c r="P93" s="109"/>
    </row>
    <row r="94" spans="1:18" x14ac:dyDescent="0.25">
      <c r="A94" s="106" t="s">
        <v>268</v>
      </c>
      <c r="B94" s="101" t="s">
        <v>269</v>
      </c>
      <c r="C94" s="102">
        <v>43208</v>
      </c>
      <c r="D94" s="108"/>
      <c r="G94" s="101"/>
      <c r="K94" s="107">
        <f t="shared" si="2"/>
        <v>0</v>
      </c>
      <c r="L94" s="109"/>
      <c r="M94" s="109"/>
      <c r="N94" s="109"/>
      <c r="O94" s="111">
        <f t="shared" si="3"/>
        <v>0</v>
      </c>
      <c r="P94" s="109"/>
    </row>
    <row r="95" spans="1:18" x14ac:dyDescent="0.25">
      <c r="A95" s="106" t="s">
        <v>268</v>
      </c>
      <c r="B95" s="101" t="s">
        <v>269</v>
      </c>
      <c r="C95" s="102">
        <v>43208</v>
      </c>
      <c r="D95" s="108"/>
      <c r="G95" s="101"/>
      <c r="K95" s="107">
        <f t="shared" si="2"/>
        <v>0</v>
      </c>
      <c r="L95" s="109"/>
      <c r="O95" s="111">
        <f t="shared" si="3"/>
        <v>0</v>
      </c>
      <c r="P95" s="109"/>
    </row>
    <row r="96" spans="1:18" x14ac:dyDescent="0.25">
      <c r="A96" s="106" t="s">
        <v>268</v>
      </c>
      <c r="B96" s="101" t="s">
        <v>269</v>
      </c>
      <c r="C96" s="102">
        <v>43208</v>
      </c>
      <c r="D96" s="108"/>
      <c r="G96" s="101"/>
      <c r="K96" s="107">
        <f t="shared" si="2"/>
        <v>0</v>
      </c>
      <c r="L96" s="109"/>
      <c r="O96" s="111">
        <f t="shared" si="3"/>
        <v>0</v>
      </c>
      <c r="P96" s="109"/>
    </row>
    <row r="97" spans="1:18" x14ac:dyDescent="0.25">
      <c r="A97" s="106" t="s">
        <v>268</v>
      </c>
      <c r="B97" s="101" t="s">
        <v>269</v>
      </c>
      <c r="C97" s="102">
        <v>43208</v>
      </c>
      <c r="D97" s="108"/>
      <c r="G97" s="101"/>
      <c r="K97" s="107">
        <f t="shared" si="2"/>
        <v>0</v>
      </c>
      <c r="L97" s="109"/>
      <c r="O97" s="111">
        <f t="shared" si="3"/>
        <v>0</v>
      </c>
      <c r="P97" s="109"/>
    </row>
    <row r="98" spans="1:18" x14ac:dyDescent="0.25">
      <c r="A98" s="106" t="s">
        <v>268</v>
      </c>
      <c r="B98" s="101" t="s">
        <v>269</v>
      </c>
      <c r="C98" s="102">
        <v>43208</v>
      </c>
      <c r="D98" s="108"/>
      <c r="G98" s="101"/>
      <c r="K98" s="107">
        <f t="shared" si="2"/>
        <v>0</v>
      </c>
      <c r="L98" s="109"/>
      <c r="O98" s="111">
        <f t="shared" si="3"/>
        <v>0</v>
      </c>
      <c r="P98" s="109"/>
    </row>
    <row r="99" spans="1:18" x14ac:dyDescent="0.25">
      <c r="A99" s="106" t="s">
        <v>268</v>
      </c>
      <c r="B99" s="101" t="s">
        <v>269</v>
      </c>
      <c r="C99" s="102">
        <v>43208</v>
      </c>
      <c r="D99" s="108"/>
      <c r="G99" s="101"/>
      <c r="L99" s="109"/>
      <c r="M99" s="109"/>
      <c r="N99" s="109"/>
      <c r="O99" s="111">
        <f t="shared" si="3"/>
        <v>0</v>
      </c>
      <c r="P99" s="109"/>
    </row>
    <row r="100" spans="1:18" x14ac:dyDescent="0.25">
      <c r="A100" s="106" t="s">
        <v>268</v>
      </c>
      <c r="B100" s="101" t="s">
        <v>269</v>
      </c>
      <c r="C100" s="102">
        <v>43208</v>
      </c>
      <c r="D100" s="108"/>
      <c r="G100" s="101"/>
      <c r="L100" s="109"/>
      <c r="M100" s="109"/>
      <c r="N100" s="109"/>
      <c r="O100" s="111">
        <f t="shared" si="3"/>
        <v>0</v>
      </c>
      <c r="P100" s="109"/>
    </row>
    <row r="101" spans="1:18" x14ac:dyDescent="0.25">
      <c r="A101" s="106" t="s">
        <v>268</v>
      </c>
      <c r="B101" s="101" t="s">
        <v>269</v>
      </c>
      <c r="C101" s="102">
        <v>43208</v>
      </c>
      <c r="D101" s="108"/>
      <c r="G101" s="101"/>
      <c r="L101" s="109"/>
      <c r="M101" s="109"/>
      <c r="N101" s="109"/>
      <c r="O101" s="111">
        <f t="shared" si="3"/>
        <v>0</v>
      </c>
      <c r="P101" s="109"/>
    </row>
    <row r="102" spans="1:18" x14ac:dyDescent="0.25">
      <c r="A102" s="106" t="s">
        <v>268</v>
      </c>
      <c r="B102" s="101" t="s">
        <v>269</v>
      </c>
      <c r="C102" s="102">
        <v>43208</v>
      </c>
      <c r="D102" s="108"/>
      <c r="G102" s="101"/>
      <c r="L102" s="109"/>
      <c r="M102" s="109"/>
      <c r="N102" s="109"/>
      <c r="O102" s="111">
        <f t="shared" si="3"/>
        <v>0</v>
      </c>
      <c r="P102" s="109"/>
    </row>
    <row r="103" spans="1:18" x14ac:dyDescent="0.25">
      <c r="A103" s="106" t="s">
        <v>268</v>
      </c>
      <c r="B103" s="101" t="s">
        <v>269</v>
      </c>
      <c r="C103" s="102">
        <v>43208</v>
      </c>
      <c r="D103" s="108"/>
      <c r="G103" s="101"/>
      <c r="L103" s="109"/>
      <c r="M103" s="109"/>
      <c r="N103" s="109"/>
      <c r="O103" s="111">
        <f t="shared" si="3"/>
        <v>0</v>
      </c>
      <c r="P103" s="109"/>
    </row>
    <row r="104" spans="1:18" x14ac:dyDescent="0.25">
      <c r="A104" s="106" t="s">
        <v>268</v>
      </c>
      <c r="B104" s="101" t="s">
        <v>269</v>
      </c>
      <c r="C104" s="102">
        <v>43208</v>
      </c>
      <c r="D104" s="108"/>
      <c r="G104" s="101"/>
      <c r="L104" s="109"/>
      <c r="O104" s="111">
        <f t="shared" si="3"/>
        <v>0</v>
      </c>
      <c r="P104" s="109"/>
      <c r="R104" s="96"/>
    </row>
    <row r="105" spans="1:18" x14ac:dyDescent="0.25">
      <c r="A105" s="106" t="s">
        <v>268</v>
      </c>
      <c r="B105" s="101" t="s">
        <v>269</v>
      </c>
      <c r="C105" s="102">
        <v>43208</v>
      </c>
      <c r="D105" s="108"/>
      <c r="G105" s="101"/>
      <c r="L105" s="109"/>
      <c r="O105" s="111">
        <f t="shared" si="3"/>
        <v>0</v>
      </c>
      <c r="P105" s="109"/>
      <c r="R105" s="96"/>
    </row>
    <row r="106" spans="1:18" x14ac:dyDescent="0.25">
      <c r="A106" s="106" t="s">
        <v>268</v>
      </c>
      <c r="B106" s="101" t="s">
        <v>269</v>
      </c>
      <c r="C106" s="102">
        <v>43208</v>
      </c>
      <c r="D106" s="108"/>
      <c r="G106" s="101"/>
      <c r="L106" s="109"/>
      <c r="O106" s="111">
        <f t="shared" si="3"/>
        <v>0</v>
      </c>
      <c r="P106" s="109"/>
      <c r="R106" s="96"/>
    </row>
    <row r="107" spans="1:18" x14ac:dyDescent="0.25">
      <c r="A107" s="106" t="s">
        <v>268</v>
      </c>
      <c r="B107" s="101" t="s">
        <v>269</v>
      </c>
      <c r="C107" s="102">
        <v>43208</v>
      </c>
      <c r="D107" s="108"/>
      <c r="G107" s="101"/>
      <c r="L107" s="109"/>
      <c r="O107" s="111">
        <f t="shared" si="3"/>
        <v>0</v>
      </c>
      <c r="P107" s="109"/>
    </row>
    <row r="108" spans="1:18" x14ac:dyDescent="0.25">
      <c r="A108" s="106" t="s">
        <v>268</v>
      </c>
      <c r="B108" s="101" t="s">
        <v>269</v>
      </c>
      <c r="C108" s="102">
        <v>43208</v>
      </c>
      <c r="D108" s="108"/>
      <c r="G108" s="101"/>
      <c r="L108" s="109"/>
      <c r="M108" s="109"/>
      <c r="N108" s="109"/>
      <c r="O108" s="111">
        <f t="shared" si="3"/>
        <v>0</v>
      </c>
      <c r="P108" s="109"/>
    </row>
    <row r="109" spans="1:18" x14ac:dyDescent="0.25">
      <c r="A109" s="106" t="s">
        <v>268</v>
      </c>
      <c r="B109" s="101" t="s">
        <v>269</v>
      </c>
      <c r="C109" s="102">
        <v>43208</v>
      </c>
      <c r="D109" s="108"/>
      <c r="G109" s="101"/>
      <c r="L109" s="109"/>
      <c r="O109" s="111">
        <f t="shared" si="3"/>
        <v>0</v>
      </c>
      <c r="P109" s="109"/>
    </row>
    <row r="110" spans="1:18" x14ac:dyDescent="0.25">
      <c r="A110" s="106" t="s">
        <v>268</v>
      </c>
      <c r="B110" s="101" t="s">
        <v>269</v>
      </c>
      <c r="C110" s="102">
        <v>43208</v>
      </c>
      <c r="D110" s="108"/>
      <c r="G110" s="101"/>
      <c r="L110" s="109"/>
      <c r="O110" s="111">
        <f t="shared" si="3"/>
        <v>0</v>
      </c>
      <c r="P110" s="109"/>
    </row>
    <row r="111" spans="1:18" x14ac:dyDescent="0.25">
      <c r="A111" s="106" t="s">
        <v>268</v>
      </c>
      <c r="B111" s="101" t="s">
        <v>269</v>
      </c>
      <c r="C111" s="102">
        <v>43208</v>
      </c>
      <c r="D111" s="108"/>
      <c r="G111" s="101"/>
      <c r="L111" s="109"/>
      <c r="O111" s="111">
        <f t="shared" si="3"/>
        <v>0</v>
      </c>
      <c r="P111" s="109"/>
    </row>
    <row r="112" spans="1:18" x14ac:dyDescent="0.25">
      <c r="A112" s="106" t="s">
        <v>268</v>
      </c>
      <c r="B112" s="101" t="s">
        <v>269</v>
      </c>
      <c r="C112" s="102">
        <v>43208</v>
      </c>
      <c r="D112" s="108"/>
      <c r="G112" s="101"/>
      <c r="L112" s="109"/>
      <c r="M112" s="109"/>
      <c r="N112" s="109"/>
      <c r="O112" s="111">
        <f t="shared" si="3"/>
        <v>0</v>
      </c>
      <c r="P112" s="109"/>
    </row>
    <row r="113" spans="1:18" x14ac:dyDescent="0.25">
      <c r="A113" s="106" t="s">
        <v>268</v>
      </c>
      <c r="B113" s="101" t="s">
        <v>269</v>
      </c>
      <c r="C113" s="102">
        <v>43208</v>
      </c>
      <c r="D113" s="108"/>
      <c r="G113" s="101"/>
      <c r="L113" s="109"/>
      <c r="M113" s="109"/>
      <c r="N113" s="109"/>
      <c r="O113" s="111">
        <f t="shared" si="3"/>
        <v>0</v>
      </c>
      <c r="P113" s="109"/>
    </row>
    <row r="114" spans="1:18" x14ac:dyDescent="0.25">
      <c r="A114" s="106" t="s">
        <v>268</v>
      </c>
      <c r="B114" s="101" t="s">
        <v>269</v>
      </c>
      <c r="C114" s="102">
        <v>43208</v>
      </c>
      <c r="D114" s="108"/>
      <c r="G114" s="101"/>
      <c r="L114" s="109"/>
      <c r="M114" s="109"/>
      <c r="N114" s="109"/>
      <c r="O114" s="111">
        <f t="shared" si="3"/>
        <v>0</v>
      </c>
      <c r="P114" s="109"/>
    </row>
    <row r="115" spans="1:18" x14ac:dyDescent="0.25">
      <c r="A115" s="106" t="s">
        <v>268</v>
      </c>
      <c r="B115" s="101" t="s">
        <v>269</v>
      </c>
      <c r="C115" s="102">
        <v>43208</v>
      </c>
      <c r="D115" s="108"/>
      <c r="G115" s="101"/>
      <c r="L115" s="109"/>
      <c r="M115" s="109"/>
      <c r="N115" s="109"/>
      <c r="O115" s="111">
        <f t="shared" si="3"/>
        <v>0</v>
      </c>
      <c r="P115" s="109"/>
    </row>
    <row r="116" spans="1:18" x14ac:dyDescent="0.25">
      <c r="A116" s="106" t="s">
        <v>268</v>
      </c>
      <c r="B116" s="101" t="s">
        <v>269</v>
      </c>
      <c r="C116" s="102">
        <v>43208</v>
      </c>
      <c r="D116" s="108"/>
      <c r="G116" s="101"/>
      <c r="L116" s="109"/>
      <c r="O116" s="111">
        <f t="shared" si="3"/>
        <v>0</v>
      </c>
      <c r="P116" s="109"/>
      <c r="R116" s="96"/>
    </row>
    <row r="117" spans="1:18" x14ac:dyDescent="0.25">
      <c r="A117" s="106" t="s">
        <v>268</v>
      </c>
      <c r="B117" s="101" t="s">
        <v>269</v>
      </c>
      <c r="C117" s="102">
        <v>43208</v>
      </c>
      <c r="D117" s="108"/>
      <c r="G117" s="101"/>
      <c r="L117" s="109"/>
      <c r="O117" s="111">
        <f t="shared" si="3"/>
        <v>0</v>
      </c>
      <c r="P117" s="109"/>
    </row>
    <row r="118" spans="1:18" x14ac:dyDescent="0.25">
      <c r="A118" s="106" t="s">
        <v>268</v>
      </c>
      <c r="B118" s="101" t="s">
        <v>269</v>
      </c>
      <c r="C118" s="102">
        <v>43208</v>
      </c>
      <c r="D118" s="108"/>
      <c r="G118" s="101"/>
      <c r="L118" s="109"/>
      <c r="M118" s="109"/>
      <c r="N118" s="109"/>
      <c r="O118" s="111">
        <f t="shared" si="3"/>
        <v>0</v>
      </c>
      <c r="P118" s="109"/>
    </row>
    <row r="119" spans="1:18" x14ac:dyDescent="0.25">
      <c r="A119" s="106" t="s">
        <v>268</v>
      </c>
      <c r="B119" s="101" t="s">
        <v>269</v>
      </c>
      <c r="C119" s="102">
        <v>43208</v>
      </c>
      <c r="D119" s="108"/>
      <c r="G119" s="101"/>
      <c r="L119" s="109"/>
      <c r="M119" s="109"/>
      <c r="N119" s="109"/>
      <c r="O119" s="111">
        <f t="shared" si="3"/>
        <v>0</v>
      </c>
      <c r="P119" s="109"/>
    </row>
    <row r="120" spans="1:18" x14ac:dyDescent="0.25">
      <c r="A120" s="106" t="s">
        <v>268</v>
      </c>
      <c r="B120" s="101" t="s">
        <v>269</v>
      </c>
      <c r="C120" s="102">
        <v>43208</v>
      </c>
      <c r="D120" s="108"/>
      <c r="G120" s="101"/>
      <c r="L120" s="109"/>
      <c r="M120" s="109"/>
      <c r="N120" s="109"/>
      <c r="O120" s="111">
        <f t="shared" si="3"/>
        <v>0</v>
      </c>
      <c r="P120" s="109"/>
    </row>
    <row r="121" spans="1:18" x14ac:dyDescent="0.25">
      <c r="A121" s="106" t="s">
        <v>268</v>
      </c>
      <c r="B121" s="101" t="s">
        <v>269</v>
      </c>
      <c r="C121" s="102">
        <v>43208</v>
      </c>
      <c r="D121" s="108"/>
      <c r="G121" s="101"/>
      <c r="L121" s="109"/>
      <c r="M121" s="109"/>
      <c r="N121" s="109"/>
      <c r="O121" s="111">
        <f t="shared" si="3"/>
        <v>0</v>
      </c>
      <c r="P121" s="109"/>
    </row>
    <row r="122" spans="1:18" x14ac:dyDescent="0.25">
      <c r="A122" s="106" t="s">
        <v>268</v>
      </c>
      <c r="B122" s="101" t="s">
        <v>269</v>
      </c>
      <c r="C122" s="102">
        <v>43208</v>
      </c>
      <c r="D122" s="108"/>
      <c r="G122" s="101"/>
      <c r="L122" s="109"/>
      <c r="O122" s="111"/>
      <c r="P122" s="109"/>
      <c r="R122" s="96"/>
    </row>
    <row r="123" spans="1:18" x14ac:dyDescent="0.25">
      <c r="A123" s="106" t="s">
        <v>268</v>
      </c>
      <c r="B123" s="101" t="s">
        <v>269</v>
      </c>
      <c r="C123" s="102">
        <v>43208</v>
      </c>
      <c r="D123" s="108"/>
      <c r="G123" s="101"/>
      <c r="L123" s="109"/>
      <c r="O123" s="111"/>
      <c r="P123" s="109"/>
      <c r="R123" s="96"/>
    </row>
    <row r="124" spans="1:18" x14ac:dyDescent="0.25">
      <c r="A124" s="106" t="s">
        <v>268</v>
      </c>
      <c r="B124" s="101" t="s">
        <v>269</v>
      </c>
      <c r="C124" s="102">
        <v>43208</v>
      </c>
      <c r="D124" s="108"/>
      <c r="G124" s="101"/>
      <c r="L124" s="109"/>
      <c r="O124" s="111"/>
      <c r="P124" s="96"/>
      <c r="Q124" s="137"/>
    </row>
    <row r="125" spans="1:18" x14ac:dyDescent="0.25">
      <c r="A125" s="106" t="s">
        <v>268</v>
      </c>
      <c r="B125" s="101" t="s">
        <v>269</v>
      </c>
      <c r="C125" s="102">
        <v>43208</v>
      </c>
      <c r="D125" s="108"/>
      <c r="G125" s="101"/>
      <c r="L125" s="109"/>
      <c r="O125" s="111"/>
      <c r="P125" s="103"/>
      <c r="Q125" s="137"/>
    </row>
    <row r="126" spans="1:18" x14ac:dyDescent="0.25">
      <c r="A126" s="106" t="s">
        <v>268</v>
      </c>
      <c r="B126" s="101" t="s">
        <v>269</v>
      </c>
      <c r="C126" s="102">
        <v>43208</v>
      </c>
      <c r="D126" s="108"/>
      <c r="G126" s="101"/>
      <c r="L126" s="109"/>
      <c r="O126" s="111"/>
      <c r="P126" s="103"/>
      <c r="Q126" s="137"/>
    </row>
    <row r="127" spans="1:18" x14ac:dyDescent="0.25">
      <c r="A127" s="106" t="s">
        <v>268</v>
      </c>
      <c r="B127" s="101" t="s">
        <v>269</v>
      </c>
      <c r="C127" s="102">
        <v>43208</v>
      </c>
      <c r="D127" s="108"/>
      <c r="G127" s="101"/>
      <c r="L127" s="109"/>
      <c r="O127" s="111"/>
      <c r="P127" s="132"/>
      <c r="Q127" s="137"/>
      <c r="R127" s="96"/>
    </row>
    <row r="128" spans="1:18" x14ac:dyDescent="0.25">
      <c r="A128" s="106"/>
      <c r="B128" s="101"/>
      <c r="C128" s="102"/>
      <c r="D128" s="108"/>
      <c r="G128" s="101"/>
      <c r="L128" s="109"/>
      <c r="O128" s="111"/>
      <c r="P128" s="103"/>
      <c r="Q128" s="137"/>
    </row>
    <row r="129" spans="1:18" x14ac:dyDescent="0.25">
      <c r="A129" s="106"/>
      <c r="B129" s="101"/>
      <c r="C129" s="102"/>
      <c r="D129" s="108"/>
      <c r="G129" s="101"/>
      <c r="L129" s="109"/>
      <c r="M129" s="109"/>
      <c r="N129" s="109"/>
      <c r="O129" s="109"/>
      <c r="P129" s="109"/>
    </row>
    <row r="130" spans="1:18" x14ac:dyDescent="0.25">
      <c r="A130" s="106"/>
      <c r="B130" s="101"/>
      <c r="C130" s="102"/>
      <c r="D130" s="108"/>
      <c r="G130" s="101"/>
      <c r="L130" s="109"/>
      <c r="M130" s="109"/>
      <c r="N130" s="109"/>
      <c r="O130" s="109"/>
      <c r="P130" s="109"/>
    </row>
    <row r="131" spans="1:18" x14ac:dyDescent="0.25">
      <c r="A131" s="106"/>
      <c r="B131" s="101"/>
      <c r="C131" s="102"/>
      <c r="D131" s="108"/>
      <c r="G131" s="101"/>
      <c r="L131" s="109"/>
      <c r="O131" s="111"/>
      <c r="P131" s="132"/>
      <c r="Q131" s="137"/>
      <c r="R131" s="96"/>
    </row>
    <row r="132" spans="1:18" x14ac:dyDescent="0.25">
      <c r="A132" s="106"/>
      <c r="B132" s="101"/>
      <c r="C132" s="102"/>
      <c r="D132" s="108"/>
      <c r="G132" s="101"/>
      <c r="L132" s="109"/>
      <c r="O132" s="111"/>
      <c r="P132" s="132"/>
      <c r="Q132" s="138"/>
      <c r="R132" s="96"/>
    </row>
    <row r="133" spans="1:18" x14ac:dyDescent="0.25">
      <c r="A133" s="106"/>
      <c r="B133" s="101"/>
      <c r="C133" s="102"/>
      <c r="D133" s="108"/>
      <c r="G133" s="101"/>
      <c r="L133" s="109"/>
      <c r="O133" s="111"/>
      <c r="P133" s="103"/>
      <c r="Q133" s="137"/>
    </row>
    <row r="134" spans="1:18" x14ac:dyDescent="0.25">
      <c r="A134" s="106"/>
      <c r="B134" s="101"/>
      <c r="C134" s="102"/>
      <c r="D134" s="108"/>
      <c r="G134" s="101"/>
      <c r="L134" s="109"/>
      <c r="O134" s="111"/>
      <c r="P134" s="103"/>
      <c r="Q134" s="137"/>
    </row>
    <row r="135" spans="1:18" x14ac:dyDescent="0.25">
      <c r="A135" s="106"/>
      <c r="B135" s="101"/>
      <c r="C135" s="102"/>
      <c r="D135" s="108"/>
      <c r="G135" s="101"/>
      <c r="L135" s="109"/>
      <c r="O135" s="111"/>
      <c r="P135" s="103"/>
      <c r="Q135" s="137"/>
    </row>
    <row r="136" spans="1:18" x14ac:dyDescent="0.25">
      <c r="A136" s="106"/>
      <c r="B136" s="101"/>
      <c r="C136" s="102"/>
      <c r="D136" s="108"/>
      <c r="G136" s="101"/>
      <c r="L136" s="109"/>
      <c r="O136" s="111"/>
      <c r="P136" s="132"/>
      <c r="Q136" s="137"/>
      <c r="R136" s="96"/>
    </row>
    <row r="137" spans="1:18" x14ac:dyDescent="0.25">
      <c r="A137" s="106"/>
      <c r="B137" s="101"/>
      <c r="C137" s="102"/>
      <c r="D137" s="108"/>
      <c r="G137" s="101"/>
      <c r="L137" s="109"/>
      <c r="O137" s="111"/>
      <c r="P137" s="103"/>
      <c r="Q137" s="137"/>
    </row>
    <row r="138" spans="1:18" x14ac:dyDescent="0.25">
      <c r="A138" s="106"/>
      <c r="B138" s="101"/>
      <c r="C138" s="102"/>
      <c r="D138" s="108"/>
      <c r="G138" s="101"/>
      <c r="L138" s="109"/>
      <c r="O138" s="111"/>
      <c r="P138" s="103"/>
      <c r="Q138" s="137"/>
    </row>
    <row r="139" spans="1:18" x14ac:dyDescent="0.25">
      <c r="A139" s="106"/>
      <c r="B139" s="101"/>
      <c r="C139" s="102"/>
      <c r="D139" s="108"/>
      <c r="G139" s="101"/>
      <c r="L139" s="109"/>
      <c r="O139" s="111"/>
      <c r="P139" s="132"/>
      <c r="Q139" s="137"/>
      <c r="R139" s="96"/>
    </row>
    <row r="140" spans="1:18" x14ac:dyDescent="0.25">
      <c r="A140" s="106"/>
      <c r="B140" s="101"/>
      <c r="C140" s="102"/>
      <c r="D140" s="108"/>
      <c r="G140" s="101"/>
      <c r="L140" s="109"/>
      <c r="O140" s="111"/>
      <c r="P140" s="103"/>
      <c r="Q140" s="137"/>
    </row>
    <row r="141" spans="1:18" x14ac:dyDescent="0.25">
      <c r="A141" s="106"/>
      <c r="B141" s="101"/>
      <c r="C141" s="102"/>
      <c r="D141" s="108"/>
      <c r="G141" s="101"/>
      <c r="L141" s="109"/>
      <c r="O141" s="111"/>
      <c r="P141" s="103"/>
      <c r="Q141" s="137"/>
    </row>
    <row r="142" spans="1:18" x14ac:dyDescent="0.25">
      <c r="A142" s="106"/>
      <c r="B142" s="101"/>
      <c r="C142" s="102"/>
      <c r="D142" s="108"/>
      <c r="G142" s="101"/>
      <c r="L142" s="109"/>
      <c r="M142" s="109"/>
      <c r="N142" s="109"/>
      <c r="O142" s="109"/>
      <c r="P142" s="109"/>
    </row>
    <row r="143" spans="1:18" x14ac:dyDescent="0.25">
      <c r="A143" s="106"/>
      <c r="B143" s="101"/>
      <c r="C143" s="102"/>
      <c r="D143" s="108"/>
      <c r="G143" s="101"/>
      <c r="L143" s="109"/>
      <c r="O143" s="111"/>
      <c r="P143" s="132"/>
      <c r="Q143" s="137"/>
      <c r="R143" s="96"/>
    </row>
    <row r="144" spans="1:18" x14ac:dyDescent="0.25">
      <c r="A144" s="106"/>
      <c r="B144" s="101"/>
      <c r="C144" s="102"/>
      <c r="D144" s="108"/>
      <c r="G144" s="101"/>
      <c r="L144" s="109"/>
      <c r="O144" s="111"/>
      <c r="P144" s="96"/>
      <c r="Q144" s="137"/>
    </row>
    <row r="145" spans="1:18" x14ac:dyDescent="0.25">
      <c r="A145" s="106"/>
      <c r="B145" s="101"/>
      <c r="C145" s="102"/>
      <c r="D145" s="108"/>
      <c r="G145" s="101"/>
      <c r="L145" s="109"/>
      <c r="M145" s="109"/>
      <c r="N145" s="109"/>
      <c r="O145" s="109"/>
      <c r="P145" s="109"/>
    </row>
    <row r="146" spans="1:18" x14ac:dyDescent="0.25">
      <c r="A146" s="106"/>
      <c r="B146" s="101"/>
      <c r="C146" s="102"/>
      <c r="D146" s="108"/>
      <c r="G146" s="101"/>
      <c r="L146" s="109"/>
      <c r="M146" s="109"/>
      <c r="N146" s="109"/>
      <c r="O146" s="109"/>
      <c r="P146" s="109"/>
    </row>
    <row r="147" spans="1:18" x14ac:dyDescent="0.25">
      <c r="A147" s="106"/>
      <c r="B147" s="101"/>
      <c r="C147" s="102"/>
      <c r="D147" s="108"/>
      <c r="G147" s="101"/>
      <c r="L147" s="109"/>
      <c r="M147" s="109"/>
      <c r="N147" s="109"/>
      <c r="O147" s="109"/>
      <c r="P147" s="109"/>
    </row>
    <row r="148" spans="1:18" x14ac:dyDescent="0.25">
      <c r="A148" s="106"/>
      <c r="B148" s="101"/>
      <c r="C148" s="102"/>
      <c r="D148" s="108"/>
      <c r="G148" s="101"/>
      <c r="L148" s="109"/>
      <c r="O148" s="111"/>
      <c r="P148" s="132"/>
      <c r="Q148" s="138"/>
      <c r="R148" s="96"/>
    </row>
    <row r="149" spans="1:18" x14ac:dyDescent="0.25">
      <c r="A149" s="106"/>
      <c r="B149" s="101"/>
      <c r="C149" s="102"/>
      <c r="D149" s="108"/>
      <c r="G149" s="101"/>
      <c r="L149" s="109"/>
      <c r="O149" s="111"/>
      <c r="P149" s="132"/>
      <c r="Q149" s="138"/>
      <c r="R149" s="96"/>
    </row>
    <row r="150" spans="1:18" x14ac:dyDescent="0.25">
      <c r="A150" s="106"/>
      <c r="B150" s="101"/>
      <c r="C150" s="102"/>
      <c r="D150" s="108"/>
      <c r="G150" s="101"/>
      <c r="L150" s="109"/>
      <c r="O150" s="111"/>
      <c r="P150" s="96"/>
      <c r="Q150" s="137"/>
    </row>
    <row r="151" spans="1:18" x14ac:dyDescent="0.25">
      <c r="A151" s="106"/>
      <c r="B151" s="101"/>
      <c r="C151" s="102"/>
      <c r="D151" s="108"/>
      <c r="G151" s="101"/>
      <c r="L151" s="109"/>
      <c r="O151" s="111"/>
      <c r="P151" s="103"/>
      <c r="Q151" s="137"/>
    </row>
    <row r="152" spans="1:18" x14ac:dyDescent="0.25">
      <c r="A152" s="106"/>
      <c r="B152" s="101"/>
      <c r="C152" s="102"/>
      <c r="D152" s="108"/>
      <c r="G152" s="101"/>
      <c r="L152" s="109"/>
      <c r="O152" s="111"/>
      <c r="P152" s="103"/>
      <c r="Q152" s="137"/>
    </row>
    <row r="153" spans="1:18" x14ac:dyDescent="0.25">
      <c r="A153" s="106"/>
      <c r="B153" s="101"/>
      <c r="C153" s="102"/>
      <c r="D153" s="108"/>
      <c r="G153" s="101"/>
      <c r="L153" s="109"/>
      <c r="O153" s="111"/>
      <c r="P153" s="103"/>
      <c r="Q153" s="137"/>
    </row>
    <row r="154" spans="1:18" x14ac:dyDescent="0.25">
      <c r="A154" s="106"/>
      <c r="B154" s="101"/>
      <c r="C154" s="102"/>
      <c r="D154" s="108"/>
      <c r="G154" s="101"/>
      <c r="L154" s="109"/>
      <c r="O154" s="111"/>
      <c r="P154" s="103"/>
      <c r="Q154" s="137"/>
    </row>
    <row r="155" spans="1:18" x14ac:dyDescent="0.25">
      <c r="A155" s="106"/>
      <c r="B155" s="101"/>
      <c r="C155" s="102"/>
      <c r="D155" s="108"/>
      <c r="G155" s="101"/>
      <c r="L155" s="109"/>
      <c r="M155" s="109"/>
      <c r="N155" s="109"/>
      <c r="O155" s="109"/>
      <c r="P155" s="109"/>
    </row>
    <row r="156" spans="1:18" x14ac:dyDescent="0.25">
      <c r="A156" s="106"/>
      <c r="B156" s="101"/>
      <c r="C156" s="102"/>
      <c r="D156" s="108"/>
      <c r="G156" s="101"/>
      <c r="L156" s="109"/>
      <c r="M156" s="109"/>
      <c r="N156" s="109"/>
      <c r="O156" s="109"/>
      <c r="P156" s="109"/>
    </row>
    <row r="157" spans="1:18" x14ac:dyDescent="0.25">
      <c r="A157" s="106"/>
      <c r="B157" s="101"/>
      <c r="C157" s="102"/>
      <c r="D157" s="108"/>
      <c r="G157" s="101"/>
      <c r="L157" s="109"/>
      <c r="M157" s="109"/>
      <c r="N157" s="109"/>
      <c r="O157" s="109"/>
      <c r="P157" s="109"/>
    </row>
    <row r="158" spans="1:18" x14ac:dyDescent="0.25">
      <c r="A158" s="106"/>
      <c r="B158" s="101"/>
      <c r="C158" s="102"/>
      <c r="D158" s="108"/>
      <c r="G158" s="101"/>
      <c r="L158" s="109"/>
      <c r="M158" s="109"/>
      <c r="N158" s="109"/>
      <c r="O158" s="109"/>
      <c r="P158" s="109"/>
    </row>
    <row r="159" spans="1:18" x14ac:dyDescent="0.25">
      <c r="A159" s="106"/>
      <c r="B159" s="101"/>
      <c r="C159" s="102"/>
      <c r="D159" s="108"/>
      <c r="G159" s="101"/>
      <c r="L159" s="109"/>
      <c r="M159" s="109"/>
      <c r="N159" s="109"/>
      <c r="O159" s="109"/>
      <c r="P159" s="109"/>
    </row>
    <row r="160" spans="1:18" x14ac:dyDescent="0.25">
      <c r="A160" s="106"/>
      <c r="B160" s="101"/>
      <c r="C160" s="102"/>
      <c r="D160" s="108"/>
      <c r="G160" s="101"/>
      <c r="L160" s="109"/>
      <c r="O160" s="111"/>
      <c r="P160" s="132"/>
      <c r="Q160" s="137"/>
      <c r="R160" s="96"/>
    </row>
    <row r="161" spans="1:18" x14ac:dyDescent="0.25">
      <c r="A161" s="106"/>
      <c r="B161" s="101"/>
      <c r="C161" s="102"/>
      <c r="D161" s="108"/>
      <c r="G161" s="101"/>
      <c r="L161" s="109"/>
      <c r="O161" s="111"/>
      <c r="P161" s="132"/>
      <c r="Q161" s="138"/>
      <c r="R161" s="96"/>
    </row>
    <row r="162" spans="1:18" x14ac:dyDescent="0.25">
      <c r="A162" s="106"/>
      <c r="B162" s="101"/>
      <c r="C162" s="102"/>
      <c r="D162" s="108"/>
      <c r="G162" s="101"/>
      <c r="L162" s="109"/>
      <c r="O162" s="111"/>
      <c r="P162" s="96"/>
      <c r="Q162" s="137"/>
    </row>
    <row r="163" spans="1:18" x14ac:dyDescent="0.25">
      <c r="A163" s="106"/>
      <c r="B163" s="101"/>
      <c r="C163" s="102"/>
      <c r="D163" s="108"/>
      <c r="G163" s="101"/>
      <c r="L163" s="109"/>
      <c r="M163" s="109"/>
      <c r="N163" s="109"/>
      <c r="O163" s="109"/>
      <c r="P163" s="109"/>
    </row>
    <row r="164" spans="1:18" x14ac:dyDescent="0.25">
      <c r="A164" s="106"/>
      <c r="B164" s="101"/>
      <c r="C164" s="102"/>
      <c r="D164" s="108"/>
      <c r="G164" s="101"/>
      <c r="L164" s="109"/>
      <c r="O164" s="111"/>
      <c r="P164" s="103"/>
      <c r="Q164" s="137"/>
    </row>
    <row r="165" spans="1:18" x14ac:dyDescent="0.25">
      <c r="D165" s="108"/>
      <c r="O165" s="111"/>
    </row>
    <row r="166" spans="1:18" x14ac:dyDescent="0.25">
      <c r="D166" s="108"/>
      <c r="O166" s="111"/>
    </row>
    <row r="167" spans="1:18" x14ac:dyDescent="0.25">
      <c r="D167" s="108"/>
      <c r="O167" s="111"/>
    </row>
    <row r="168" spans="1:18" x14ac:dyDescent="0.25">
      <c r="D168" s="108"/>
      <c r="O168" s="111"/>
    </row>
    <row r="169" spans="1:18" x14ac:dyDescent="0.25">
      <c r="D169" s="108"/>
      <c r="O169" s="111"/>
    </row>
    <row r="170" spans="1:18" x14ac:dyDescent="0.25">
      <c r="D170" s="108"/>
      <c r="O170" s="111"/>
    </row>
    <row r="171" spans="1:18" x14ac:dyDescent="0.25">
      <c r="D171" s="108"/>
      <c r="O171" s="111"/>
    </row>
    <row r="172" spans="1:18" x14ac:dyDescent="0.25">
      <c r="D172" s="108"/>
      <c r="O172" s="111"/>
    </row>
    <row r="173" spans="1:18" x14ac:dyDescent="0.25">
      <c r="D173" s="108"/>
      <c r="O173" s="111"/>
    </row>
    <row r="174" spans="1:18" x14ac:dyDescent="0.25">
      <c r="D174" s="108"/>
      <c r="O174" s="111">
        <f t="shared" ref="O174:O234" si="4">N174*J174</f>
        <v>0</v>
      </c>
    </row>
    <row r="175" spans="1:18" x14ac:dyDescent="0.25">
      <c r="D175" s="108"/>
      <c r="O175" s="111">
        <f t="shared" si="4"/>
        <v>0</v>
      </c>
    </row>
    <row r="176" spans="1:18" x14ac:dyDescent="0.25">
      <c r="O176" s="111">
        <f t="shared" si="4"/>
        <v>0</v>
      </c>
    </row>
    <row r="177" spans="15:15" x14ac:dyDescent="0.25">
      <c r="O177" s="111">
        <f t="shared" si="4"/>
        <v>0</v>
      </c>
    </row>
    <row r="178" spans="15:15" x14ac:dyDescent="0.25">
      <c r="O178" s="111">
        <f t="shared" si="4"/>
        <v>0</v>
      </c>
    </row>
    <row r="179" spans="15:15" x14ac:dyDescent="0.25">
      <c r="O179" s="111">
        <f t="shared" si="4"/>
        <v>0</v>
      </c>
    </row>
    <row r="180" spans="15:15" x14ac:dyDescent="0.25">
      <c r="O180" s="111">
        <f t="shared" si="4"/>
        <v>0</v>
      </c>
    </row>
    <row r="181" spans="15:15" x14ac:dyDescent="0.25">
      <c r="O181" s="111">
        <f t="shared" si="4"/>
        <v>0</v>
      </c>
    </row>
    <row r="182" spans="15:15" x14ac:dyDescent="0.25">
      <c r="O182" s="111">
        <f t="shared" si="4"/>
        <v>0</v>
      </c>
    </row>
    <row r="183" spans="15:15" x14ac:dyDescent="0.25">
      <c r="O183" s="111">
        <f t="shared" si="4"/>
        <v>0</v>
      </c>
    </row>
    <row r="184" spans="15:15" x14ac:dyDescent="0.25">
      <c r="O184" s="111">
        <f t="shared" si="4"/>
        <v>0</v>
      </c>
    </row>
    <row r="185" spans="15:15" x14ac:dyDescent="0.25">
      <c r="O185" s="111">
        <f t="shared" si="4"/>
        <v>0</v>
      </c>
    </row>
    <row r="186" spans="15:15" x14ac:dyDescent="0.25">
      <c r="O186" s="111">
        <f t="shared" si="4"/>
        <v>0</v>
      </c>
    </row>
    <row r="187" spans="15:15" x14ac:dyDescent="0.25">
      <c r="O187" s="111">
        <f t="shared" si="4"/>
        <v>0</v>
      </c>
    </row>
    <row r="188" spans="15:15" x14ac:dyDescent="0.25">
      <c r="O188" s="111">
        <f t="shared" si="4"/>
        <v>0</v>
      </c>
    </row>
    <row r="189" spans="15:15" x14ac:dyDescent="0.25">
      <c r="O189" s="111">
        <f t="shared" si="4"/>
        <v>0</v>
      </c>
    </row>
    <row r="190" spans="15:15" x14ac:dyDescent="0.25">
      <c r="O190" s="111">
        <f t="shared" si="4"/>
        <v>0</v>
      </c>
    </row>
    <row r="191" spans="15:15" x14ac:dyDescent="0.25">
      <c r="O191" s="111">
        <f t="shared" si="4"/>
        <v>0</v>
      </c>
    </row>
    <row r="192" spans="15:15" x14ac:dyDescent="0.25">
      <c r="O192" s="111">
        <f t="shared" si="4"/>
        <v>0</v>
      </c>
    </row>
    <row r="193" spans="15:15" x14ac:dyDescent="0.25">
      <c r="O193" s="111">
        <f t="shared" si="4"/>
        <v>0</v>
      </c>
    </row>
    <row r="194" spans="15:15" x14ac:dyDescent="0.25">
      <c r="O194" s="111">
        <f t="shared" si="4"/>
        <v>0</v>
      </c>
    </row>
    <row r="195" spans="15:15" x14ac:dyDescent="0.25">
      <c r="O195" s="111">
        <f t="shared" si="4"/>
        <v>0</v>
      </c>
    </row>
    <row r="196" spans="15:15" x14ac:dyDescent="0.25">
      <c r="O196" s="111">
        <f t="shared" si="4"/>
        <v>0</v>
      </c>
    </row>
    <row r="197" spans="15:15" x14ac:dyDescent="0.25">
      <c r="O197" s="111">
        <f t="shared" si="4"/>
        <v>0</v>
      </c>
    </row>
    <row r="198" spans="15:15" x14ac:dyDescent="0.25">
      <c r="O198" s="111">
        <f t="shared" si="4"/>
        <v>0</v>
      </c>
    </row>
    <row r="199" spans="15:15" x14ac:dyDescent="0.25">
      <c r="O199" s="111">
        <f t="shared" si="4"/>
        <v>0</v>
      </c>
    </row>
    <row r="200" spans="15:15" x14ac:dyDescent="0.25">
      <c r="O200" s="111">
        <f t="shared" si="4"/>
        <v>0</v>
      </c>
    </row>
    <row r="201" spans="15:15" x14ac:dyDescent="0.25">
      <c r="O201" s="111">
        <f t="shared" si="4"/>
        <v>0</v>
      </c>
    </row>
    <row r="202" spans="15:15" x14ac:dyDescent="0.25">
      <c r="O202" s="111">
        <f t="shared" si="4"/>
        <v>0</v>
      </c>
    </row>
    <row r="203" spans="15:15" x14ac:dyDescent="0.25">
      <c r="O203" s="111">
        <f t="shared" si="4"/>
        <v>0</v>
      </c>
    </row>
    <row r="204" spans="15:15" x14ac:dyDescent="0.25">
      <c r="O204" s="111">
        <f t="shared" si="4"/>
        <v>0</v>
      </c>
    </row>
    <row r="205" spans="15:15" x14ac:dyDescent="0.25">
      <c r="O205" s="111">
        <f t="shared" si="4"/>
        <v>0</v>
      </c>
    </row>
    <row r="206" spans="15:15" x14ac:dyDescent="0.25">
      <c r="O206" s="111">
        <f t="shared" si="4"/>
        <v>0</v>
      </c>
    </row>
    <row r="207" spans="15:15" x14ac:dyDescent="0.25">
      <c r="O207" s="111">
        <f t="shared" si="4"/>
        <v>0</v>
      </c>
    </row>
    <row r="208" spans="15:15" x14ac:dyDescent="0.25">
      <c r="O208" s="111">
        <f t="shared" si="4"/>
        <v>0</v>
      </c>
    </row>
    <row r="209" spans="15:15" x14ac:dyDescent="0.25">
      <c r="O209" s="111">
        <f t="shared" si="4"/>
        <v>0</v>
      </c>
    </row>
    <row r="210" spans="15:15" x14ac:dyDescent="0.25">
      <c r="O210" s="111">
        <f t="shared" si="4"/>
        <v>0</v>
      </c>
    </row>
    <row r="211" spans="15:15" x14ac:dyDescent="0.25">
      <c r="O211" s="111">
        <f t="shared" si="4"/>
        <v>0</v>
      </c>
    </row>
    <row r="212" spans="15:15" x14ac:dyDescent="0.25">
      <c r="O212" s="111">
        <f t="shared" si="4"/>
        <v>0</v>
      </c>
    </row>
    <row r="213" spans="15:15" x14ac:dyDescent="0.25">
      <c r="O213" s="111">
        <f t="shared" si="4"/>
        <v>0</v>
      </c>
    </row>
    <row r="214" spans="15:15" x14ac:dyDescent="0.25">
      <c r="O214" s="111">
        <f t="shared" si="4"/>
        <v>0</v>
      </c>
    </row>
    <row r="215" spans="15:15" x14ac:dyDescent="0.25">
      <c r="O215" s="111">
        <f t="shared" si="4"/>
        <v>0</v>
      </c>
    </row>
    <row r="216" spans="15:15" x14ac:dyDescent="0.25">
      <c r="O216" s="111">
        <f t="shared" si="4"/>
        <v>0</v>
      </c>
    </row>
    <row r="217" spans="15:15" x14ac:dyDescent="0.25">
      <c r="O217" s="111">
        <f t="shared" si="4"/>
        <v>0</v>
      </c>
    </row>
    <row r="218" spans="15:15" x14ac:dyDescent="0.25">
      <c r="O218" s="111">
        <f t="shared" si="4"/>
        <v>0</v>
      </c>
    </row>
    <row r="219" spans="15:15" x14ac:dyDescent="0.25">
      <c r="O219" s="111">
        <f t="shared" si="4"/>
        <v>0</v>
      </c>
    </row>
    <row r="220" spans="15:15" x14ac:dyDescent="0.25">
      <c r="O220" s="111">
        <f t="shared" si="4"/>
        <v>0</v>
      </c>
    </row>
    <row r="221" spans="15:15" x14ac:dyDescent="0.25">
      <c r="O221" s="111">
        <f t="shared" si="4"/>
        <v>0</v>
      </c>
    </row>
    <row r="222" spans="15:15" x14ac:dyDescent="0.25">
      <c r="O222" s="111">
        <f t="shared" si="4"/>
        <v>0</v>
      </c>
    </row>
    <row r="223" spans="15:15" x14ac:dyDescent="0.25">
      <c r="O223" s="111">
        <f t="shared" si="4"/>
        <v>0</v>
      </c>
    </row>
    <row r="224" spans="15:15" x14ac:dyDescent="0.25">
      <c r="O224" s="111">
        <f t="shared" si="4"/>
        <v>0</v>
      </c>
    </row>
    <row r="225" spans="15:15" x14ac:dyDescent="0.25">
      <c r="O225" s="111">
        <f t="shared" si="4"/>
        <v>0</v>
      </c>
    </row>
    <row r="226" spans="15:15" x14ac:dyDescent="0.25">
      <c r="O226" s="111">
        <f t="shared" si="4"/>
        <v>0</v>
      </c>
    </row>
    <row r="227" spans="15:15" x14ac:dyDescent="0.25">
      <c r="O227" s="111">
        <f t="shared" si="4"/>
        <v>0</v>
      </c>
    </row>
    <row r="228" spans="15:15" x14ac:dyDescent="0.25">
      <c r="O228" s="111">
        <f t="shared" si="4"/>
        <v>0</v>
      </c>
    </row>
    <row r="229" spans="15:15" x14ac:dyDescent="0.25">
      <c r="O229" s="111">
        <f t="shared" si="4"/>
        <v>0</v>
      </c>
    </row>
    <row r="230" spans="15:15" x14ac:dyDescent="0.25">
      <c r="O230" s="111">
        <f t="shared" si="4"/>
        <v>0</v>
      </c>
    </row>
    <row r="231" spans="15:15" x14ac:dyDescent="0.25">
      <c r="O231" s="111">
        <f t="shared" si="4"/>
        <v>0</v>
      </c>
    </row>
    <row r="232" spans="15:15" x14ac:dyDescent="0.25">
      <c r="O232" s="111">
        <f t="shared" si="4"/>
        <v>0</v>
      </c>
    </row>
    <row r="233" spans="15:15" x14ac:dyDescent="0.25">
      <c r="O233" s="111">
        <f t="shared" si="4"/>
        <v>0</v>
      </c>
    </row>
    <row r="234" spans="15:15" x14ac:dyDescent="0.25">
      <c r="O234" s="111">
        <f t="shared" si="4"/>
        <v>0</v>
      </c>
    </row>
    <row r="235" spans="15:15" x14ac:dyDescent="0.25">
      <c r="O235" s="111">
        <f t="shared" ref="O235:O298" si="5">N235*J235</f>
        <v>0</v>
      </c>
    </row>
    <row r="236" spans="15:15" x14ac:dyDescent="0.25">
      <c r="O236" s="111">
        <f t="shared" si="5"/>
        <v>0</v>
      </c>
    </row>
    <row r="237" spans="15:15" x14ac:dyDescent="0.25">
      <c r="O237" s="111">
        <f t="shared" si="5"/>
        <v>0</v>
      </c>
    </row>
    <row r="238" spans="15:15" x14ac:dyDescent="0.25">
      <c r="O238" s="111">
        <f t="shared" si="5"/>
        <v>0</v>
      </c>
    </row>
    <row r="239" spans="15:15" x14ac:dyDescent="0.25">
      <c r="O239" s="111">
        <f t="shared" si="5"/>
        <v>0</v>
      </c>
    </row>
    <row r="240" spans="15:15" x14ac:dyDescent="0.25">
      <c r="O240" s="111">
        <f t="shared" si="5"/>
        <v>0</v>
      </c>
    </row>
    <row r="241" spans="15:15" x14ac:dyDescent="0.25">
      <c r="O241" s="111">
        <f t="shared" si="5"/>
        <v>0</v>
      </c>
    </row>
    <row r="242" spans="15:15" x14ac:dyDescent="0.25">
      <c r="O242" s="111">
        <f t="shared" si="5"/>
        <v>0</v>
      </c>
    </row>
    <row r="243" spans="15:15" x14ac:dyDescent="0.25">
      <c r="O243" s="111">
        <f t="shared" si="5"/>
        <v>0</v>
      </c>
    </row>
    <row r="244" spans="15:15" x14ac:dyDescent="0.25">
      <c r="O244" s="111">
        <f t="shared" si="5"/>
        <v>0</v>
      </c>
    </row>
    <row r="245" spans="15:15" x14ac:dyDescent="0.25">
      <c r="O245" s="111">
        <f t="shared" si="5"/>
        <v>0</v>
      </c>
    </row>
    <row r="246" spans="15:15" x14ac:dyDescent="0.25">
      <c r="O246" s="111">
        <f t="shared" si="5"/>
        <v>0</v>
      </c>
    </row>
    <row r="247" spans="15:15" x14ac:dyDescent="0.25">
      <c r="O247" s="111">
        <f t="shared" si="5"/>
        <v>0</v>
      </c>
    </row>
    <row r="248" spans="15:15" x14ac:dyDescent="0.25">
      <c r="O248" s="111">
        <f t="shared" si="5"/>
        <v>0</v>
      </c>
    </row>
    <row r="249" spans="15:15" x14ac:dyDescent="0.25">
      <c r="O249" s="111">
        <f t="shared" si="5"/>
        <v>0</v>
      </c>
    </row>
    <row r="250" spans="15:15" x14ac:dyDescent="0.25">
      <c r="O250" s="111">
        <f t="shared" si="5"/>
        <v>0</v>
      </c>
    </row>
    <row r="251" spans="15:15" x14ac:dyDescent="0.25">
      <c r="O251" s="111">
        <f t="shared" si="5"/>
        <v>0</v>
      </c>
    </row>
    <row r="252" spans="15:15" x14ac:dyDescent="0.25">
      <c r="O252" s="111">
        <f t="shared" si="5"/>
        <v>0</v>
      </c>
    </row>
    <row r="253" spans="15:15" x14ac:dyDescent="0.25">
      <c r="O253" s="111">
        <f t="shared" si="5"/>
        <v>0</v>
      </c>
    </row>
    <row r="254" spans="15:15" x14ac:dyDescent="0.25">
      <c r="O254" s="111">
        <f t="shared" si="5"/>
        <v>0</v>
      </c>
    </row>
    <row r="255" spans="15:15" x14ac:dyDescent="0.25">
      <c r="O255" s="111">
        <f t="shared" si="5"/>
        <v>0</v>
      </c>
    </row>
    <row r="256" spans="15:15" x14ac:dyDescent="0.25">
      <c r="O256" s="111">
        <f t="shared" si="5"/>
        <v>0</v>
      </c>
    </row>
    <row r="257" spans="15:15" x14ac:dyDescent="0.25">
      <c r="O257" s="111">
        <f t="shared" si="5"/>
        <v>0</v>
      </c>
    </row>
    <row r="258" spans="15:15" x14ac:dyDescent="0.25">
      <c r="O258" s="111">
        <f t="shared" si="5"/>
        <v>0</v>
      </c>
    </row>
    <row r="259" spans="15:15" x14ac:dyDescent="0.25">
      <c r="O259" s="111">
        <f t="shared" si="5"/>
        <v>0</v>
      </c>
    </row>
    <row r="260" spans="15:15" x14ac:dyDescent="0.25">
      <c r="O260" s="111">
        <f t="shared" si="5"/>
        <v>0</v>
      </c>
    </row>
    <row r="261" spans="15:15" x14ac:dyDescent="0.25">
      <c r="O261" s="111">
        <f t="shared" si="5"/>
        <v>0</v>
      </c>
    </row>
    <row r="262" spans="15:15" x14ac:dyDescent="0.25">
      <c r="O262" s="111">
        <f t="shared" si="5"/>
        <v>0</v>
      </c>
    </row>
    <row r="263" spans="15:15" x14ac:dyDescent="0.25">
      <c r="O263" s="111">
        <f t="shared" si="5"/>
        <v>0</v>
      </c>
    </row>
    <row r="264" spans="15:15" x14ac:dyDescent="0.25">
      <c r="O264" s="111">
        <f t="shared" si="5"/>
        <v>0</v>
      </c>
    </row>
    <row r="265" spans="15:15" x14ac:dyDescent="0.25">
      <c r="O265" s="111">
        <f t="shared" si="5"/>
        <v>0</v>
      </c>
    </row>
    <row r="266" spans="15:15" x14ac:dyDescent="0.25">
      <c r="O266" s="111">
        <f t="shared" si="5"/>
        <v>0</v>
      </c>
    </row>
    <row r="267" spans="15:15" x14ac:dyDescent="0.25">
      <c r="O267" s="111">
        <f t="shared" si="5"/>
        <v>0</v>
      </c>
    </row>
    <row r="268" spans="15:15" x14ac:dyDescent="0.25">
      <c r="O268" s="111">
        <f t="shared" si="5"/>
        <v>0</v>
      </c>
    </row>
    <row r="269" spans="15:15" x14ac:dyDescent="0.25">
      <c r="O269" s="111">
        <f t="shared" si="5"/>
        <v>0</v>
      </c>
    </row>
    <row r="270" spans="15:15" x14ac:dyDescent="0.25">
      <c r="O270" s="111">
        <f t="shared" si="5"/>
        <v>0</v>
      </c>
    </row>
    <row r="271" spans="15:15" x14ac:dyDescent="0.25">
      <c r="O271" s="111">
        <f t="shared" si="5"/>
        <v>0</v>
      </c>
    </row>
    <row r="272" spans="15:15" x14ac:dyDescent="0.25">
      <c r="O272" s="111">
        <f t="shared" si="5"/>
        <v>0</v>
      </c>
    </row>
    <row r="273" spans="15:15" x14ac:dyDescent="0.25">
      <c r="O273" s="111">
        <f t="shared" si="5"/>
        <v>0</v>
      </c>
    </row>
    <row r="274" spans="15:15" x14ac:dyDescent="0.25">
      <c r="O274" s="111">
        <f t="shared" si="5"/>
        <v>0</v>
      </c>
    </row>
    <row r="275" spans="15:15" x14ac:dyDescent="0.25">
      <c r="O275" s="111">
        <f t="shared" si="5"/>
        <v>0</v>
      </c>
    </row>
    <row r="276" spans="15:15" x14ac:dyDescent="0.25">
      <c r="O276" s="111">
        <f t="shared" si="5"/>
        <v>0</v>
      </c>
    </row>
    <row r="277" spans="15:15" x14ac:dyDescent="0.25">
      <c r="O277" s="111">
        <f t="shared" si="5"/>
        <v>0</v>
      </c>
    </row>
    <row r="278" spans="15:15" x14ac:dyDescent="0.25">
      <c r="O278" s="111">
        <f t="shared" si="5"/>
        <v>0</v>
      </c>
    </row>
    <row r="279" spans="15:15" x14ac:dyDescent="0.25">
      <c r="O279" s="111">
        <f t="shared" si="5"/>
        <v>0</v>
      </c>
    </row>
    <row r="280" spans="15:15" x14ac:dyDescent="0.25">
      <c r="O280" s="111">
        <f t="shared" si="5"/>
        <v>0</v>
      </c>
    </row>
    <row r="281" spans="15:15" x14ac:dyDescent="0.25">
      <c r="O281" s="111">
        <f t="shared" si="5"/>
        <v>0</v>
      </c>
    </row>
    <row r="282" spans="15:15" x14ac:dyDescent="0.25">
      <c r="O282" s="111">
        <f t="shared" si="5"/>
        <v>0</v>
      </c>
    </row>
    <row r="283" spans="15:15" x14ac:dyDescent="0.25">
      <c r="O283" s="111">
        <f t="shared" si="5"/>
        <v>0</v>
      </c>
    </row>
    <row r="284" spans="15:15" x14ac:dyDescent="0.25">
      <c r="O284" s="111">
        <f t="shared" si="5"/>
        <v>0</v>
      </c>
    </row>
    <row r="285" spans="15:15" x14ac:dyDescent="0.25">
      <c r="O285" s="111">
        <f t="shared" si="5"/>
        <v>0</v>
      </c>
    </row>
    <row r="286" spans="15:15" x14ac:dyDescent="0.25">
      <c r="O286" s="111">
        <f t="shared" si="5"/>
        <v>0</v>
      </c>
    </row>
    <row r="287" spans="15:15" x14ac:dyDescent="0.25">
      <c r="O287" s="111">
        <f t="shared" si="5"/>
        <v>0</v>
      </c>
    </row>
    <row r="288" spans="15:15" x14ac:dyDescent="0.25">
      <c r="O288" s="111">
        <f t="shared" si="5"/>
        <v>0</v>
      </c>
    </row>
    <row r="289" spans="15:15" x14ac:dyDescent="0.25">
      <c r="O289" s="111">
        <f t="shared" si="5"/>
        <v>0</v>
      </c>
    </row>
    <row r="290" spans="15:15" x14ac:dyDescent="0.25">
      <c r="O290" s="111">
        <f t="shared" si="5"/>
        <v>0</v>
      </c>
    </row>
    <row r="291" spans="15:15" x14ac:dyDescent="0.25">
      <c r="O291" s="111">
        <f t="shared" si="5"/>
        <v>0</v>
      </c>
    </row>
    <row r="292" spans="15:15" x14ac:dyDescent="0.25">
      <c r="O292" s="111">
        <f t="shared" si="5"/>
        <v>0</v>
      </c>
    </row>
    <row r="293" spans="15:15" x14ac:dyDescent="0.25">
      <c r="O293" s="111">
        <f t="shared" si="5"/>
        <v>0</v>
      </c>
    </row>
    <row r="294" spans="15:15" x14ac:dyDescent="0.25">
      <c r="O294" s="111">
        <f t="shared" si="5"/>
        <v>0</v>
      </c>
    </row>
    <row r="295" spans="15:15" x14ac:dyDescent="0.25">
      <c r="O295" s="111">
        <f t="shared" si="5"/>
        <v>0</v>
      </c>
    </row>
    <row r="296" spans="15:15" x14ac:dyDescent="0.25">
      <c r="O296" s="111">
        <f t="shared" si="5"/>
        <v>0</v>
      </c>
    </row>
    <row r="297" spans="15:15" x14ac:dyDescent="0.25">
      <c r="O297" s="111">
        <f t="shared" si="5"/>
        <v>0</v>
      </c>
    </row>
    <row r="298" spans="15:15" x14ac:dyDescent="0.25">
      <c r="O298" s="111">
        <f t="shared" si="5"/>
        <v>0</v>
      </c>
    </row>
    <row r="299" spans="15:15" x14ac:dyDescent="0.25">
      <c r="O299" s="111">
        <f t="shared" ref="O299:O340" si="6">N299*J299</f>
        <v>0</v>
      </c>
    </row>
    <row r="300" spans="15:15" x14ac:dyDescent="0.25">
      <c r="O300" s="111">
        <f t="shared" si="6"/>
        <v>0</v>
      </c>
    </row>
    <row r="301" spans="15:15" x14ac:dyDescent="0.25">
      <c r="O301" s="111">
        <f t="shared" si="6"/>
        <v>0</v>
      </c>
    </row>
    <row r="302" spans="15:15" x14ac:dyDescent="0.25">
      <c r="O302" s="111">
        <f t="shared" si="6"/>
        <v>0</v>
      </c>
    </row>
    <row r="303" spans="15:15" x14ac:dyDescent="0.25">
      <c r="O303" s="111">
        <f t="shared" si="6"/>
        <v>0</v>
      </c>
    </row>
    <row r="304" spans="15:15" x14ac:dyDescent="0.25">
      <c r="O304" s="111">
        <f t="shared" si="6"/>
        <v>0</v>
      </c>
    </row>
    <row r="305" spans="15:15" x14ac:dyDescent="0.25">
      <c r="O305" s="111">
        <f t="shared" si="6"/>
        <v>0</v>
      </c>
    </row>
    <row r="306" spans="15:15" x14ac:dyDescent="0.25">
      <c r="O306" s="111">
        <f t="shared" si="6"/>
        <v>0</v>
      </c>
    </row>
    <row r="307" spans="15:15" x14ac:dyDescent="0.25">
      <c r="O307" s="111">
        <f t="shared" si="6"/>
        <v>0</v>
      </c>
    </row>
    <row r="308" spans="15:15" x14ac:dyDescent="0.25">
      <c r="O308" s="111">
        <f t="shared" si="6"/>
        <v>0</v>
      </c>
    </row>
    <row r="309" spans="15:15" x14ac:dyDescent="0.25">
      <c r="O309" s="111">
        <f t="shared" si="6"/>
        <v>0</v>
      </c>
    </row>
    <row r="310" spans="15:15" x14ac:dyDescent="0.25">
      <c r="O310" s="111">
        <f t="shared" si="6"/>
        <v>0</v>
      </c>
    </row>
    <row r="311" spans="15:15" x14ac:dyDescent="0.25">
      <c r="O311" s="111">
        <f t="shared" si="6"/>
        <v>0</v>
      </c>
    </row>
    <row r="312" spans="15:15" x14ac:dyDescent="0.25">
      <c r="O312" s="111">
        <f t="shared" si="6"/>
        <v>0</v>
      </c>
    </row>
    <row r="313" spans="15:15" x14ac:dyDescent="0.25">
      <c r="O313" s="111">
        <f t="shared" si="6"/>
        <v>0</v>
      </c>
    </row>
    <row r="314" spans="15:15" x14ac:dyDescent="0.25">
      <c r="O314" s="111">
        <f t="shared" si="6"/>
        <v>0</v>
      </c>
    </row>
    <row r="315" spans="15:15" x14ac:dyDescent="0.25">
      <c r="O315" s="111">
        <f t="shared" si="6"/>
        <v>0</v>
      </c>
    </row>
    <row r="316" spans="15:15" x14ac:dyDescent="0.25">
      <c r="O316" s="111">
        <f t="shared" si="6"/>
        <v>0</v>
      </c>
    </row>
    <row r="317" spans="15:15" x14ac:dyDescent="0.25">
      <c r="O317" s="111">
        <f t="shared" si="6"/>
        <v>0</v>
      </c>
    </row>
    <row r="318" spans="15:15" x14ac:dyDescent="0.25">
      <c r="O318" s="111">
        <f t="shared" si="6"/>
        <v>0</v>
      </c>
    </row>
    <row r="319" spans="15:15" x14ac:dyDescent="0.25">
      <c r="O319" s="111">
        <f t="shared" si="6"/>
        <v>0</v>
      </c>
    </row>
    <row r="320" spans="15:15" x14ac:dyDescent="0.25">
      <c r="O320" s="111">
        <f t="shared" si="6"/>
        <v>0</v>
      </c>
    </row>
    <row r="321" spans="15:15" x14ac:dyDescent="0.25">
      <c r="O321" s="111">
        <f t="shared" si="6"/>
        <v>0</v>
      </c>
    </row>
    <row r="322" spans="15:15" x14ac:dyDescent="0.25">
      <c r="O322" s="111">
        <f t="shared" si="6"/>
        <v>0</v>
      </c>
    </row>
    <row r="323" spans="15:15" x14ac:dyDescent="0.25">
      <c r="O323" s="111">
        <f t="shared" si="6"/>
        <v>0</v>
      </c>
    </row>
    <row r="324" spans="15:15" x14ac:dyDescent="0.25">
      <c r="O324" s="111">
        <f t="shared" si="6"/>
        <v>0</v>
      </c>
    </row>
    <row r="325" spans="15:15" x14ac:dyDescent="0.25">
      <c r="O325" s="111">
        <f t="shared" si="6"/>
        <v>0</v>
      </c>
    </row>
    <row r="326" spans="15:15" x14ac:dyDescent="0.25">
      <c r="O326" s="111">
        <f t="shared" si="6"/>
        <v>0</v>
      </c>
    </row>
    <row r="327" spans="15:15" x14ac:dyDescent="0.25">
      <c r="O327" s="111">
        <f t="shared" si="6"/>
        <v>0</v>
      </c>
    </row>
    <row r="328" spans="15:15" x14ac:dyDescent="0.25">
      <c r="O328" s="111">
        <f t="shared" si="6"/>
        <v>0</v>
      </c>
    </row>
    <row r="329" spans="15:15" x14ac:dyDescent="0.25">
      <c r="O329" s="111">
        <f t="shared" si="6"/>
        <v>0</v>
      </c>
    </row>
    <row r="330" spans="15:15" x14ac:dyDescent="0.25">
      <c r="O330" s="111">
        <f t="shared" si="6"/>
        <v>0</v>
      </c>
    </row>
    <row r="331" spans="15:15" x14ac:dyDescent="0.25">
      <c r="O331" s="111">
        <f t="shared" si="6"/>
        <v>0</v>
      </c>
    </row>
    <row r="332" spans="15:15" x14ac:dyDescent="0.25">
      <c r="O332" s="111">
        <f t="shared" si="6"/>
        <v>0</v>
      </c>
    </row>
    <row r="333" spans="15:15" x14ac:dyDescent="0.25">
      <c r="O333" s="111">
        <f t="shared" si="6"/>
        <v>0</v>
      </c>
    </row>
    <row r="334" spans="15:15" x14ac:dyDescent="0.25">
      <c r="O334" s="111">
        <f t="shared" si="6"/>
        <v>0</v>
      </c>
    </row>
    <row r="335" spans="15:15" x14ac:dyDescent="0.25">
      <c r="O335" s="111">
        <f t="shared" si="6"/>
        <v>0</v>
      </c>
    </row>
    <row r="336" spans="15:15" x14ac:dyDescent="0.25">
      <c r="O336" s="111">
        <f t="shared" si="6"/>
        <v>0</v>
      </c>
    </row>
    <row r="337" spans="15:15" x14ac:dyDescent="0.25">
      <c r="O337" s="111">
        <f t="shared" si="6"/>
        <v>0</v>
      </c>
    </row>
    <row r="338" spans="15:15" x14ac:dyDescent="0.25">
      <c r="O338" s="111">
        <f t="shared" si="6"/>
        <v>0</v>
      </c>
    </row>
    <row r="339" spans="15:15" x14ac:dyDescent="0.25">
      <c r="O339" s="111">
        <f t="shared" si="6"/>
        <v>0</v>
      </c>
    </row>
    <row r="340" spans="15:15" x14ac:dyDescent="0.25">
      <c r="O340" s="111">
        <f t="shared" si="6"/>
        <v>0</v>
      </c>
    </row>
  </sheetData>
  <sheetProtection algorithmName="SHA-512" hashValue="ohZzr4Y4O2jGdThkSX4oTMn7Wt9w42EePpecAyL4ibRMqL6YMhdILgz6iKjNkt03sZhUIN6RirPhl6jYKg9IuQ==" saltValue="WSM+4r06gBAuf+UdovEDrQ==" spinCount="100000" sheet="1" objects="1" scenarios="1"/>
  <autoFilter ref="A1:R340"/>
  <pageMargins left="0.511811024" right="0.511811024" top="0.78740157499999996" bottom="0.78740157499999996" header="0.31496062000000002" footer="0.31496062000000002"/>
  <pageSetup paperSize="9" scale="10" orientation="portrait" horizont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6"/>
  <dimension ref="A1:O396"/>
  <sheetViews>
    <sheetView showGridLines="0" workbookViewId="0">
      <selection activeCell="G21" sqref="G21"/>
    </sheetView>
  </sheetViews>
  <sheetFormatPr defaultRowHeight="15" x14ac:dyDescent="0.25"/>
  <cols>
    <col min="1" max="1" width="63.28515625" customWidth="1"/>
    <col min="2" max="2" width="16.28515625" style="134" customWidth="1"/>
    <col min="3" max="3" width="29.28515625" style="114" customWidth="1"/>
    <col min="4" max="4" width="14.7109375" style="96" customWidth="1"/>
    <col min="5" max="5" width="19.7109375" style="9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94" t="s">
        <v>347</v>
      </c>
      <c r="B1" s="113"/>
      <c r="G1" s="191"/>
    </row>
    <row r="2" spans="1:15" ht="16.5" thickTop="1" thickBot="1" x14ac:dyDescent="0.3">
      <c r="A2" s="128" t="s">
        <v>3</v>
      </c>
      <c r="B2" s="115">
        <v>250000</v>
      </c>
      <c r="G2" s="191"/>
    </row>
    <row r="3" spans="1:15" ht="26.25" customHeight="1" thickTop="1" thickBot="1" x14ac:dyDescent="0.3">
      <c r="G3" s="192"/>
    </row>
    <row r="4" spans="1:15" s="95" customFormat="1" ht="31.5" thickTop="1" thickBot="1" x14ac:dyDescent="0.3">
      <c r="A4" s="129" t="s">
        <v>6</v>
      </c>
      <c r="B4" s="130" t="s">
        <v>11</v>
      </c>
      <c r="C4" s="130" t="s">
        <v>16</v>
      </c>
      <c r="D4" s="131" t="s">
        <v>10</v>
      </c>
      <c r="E4" s="130" t="s">
        <v>7</v>
      </c>
      <c r="F4" s="130" t="s">
        <v>12</v>
      </c>
      <c r="G4" s="117" t="s">
        <v>260</v>
      </c>
      <c r="H4"/>
      <c r="I4"/>
      <c r="J4"/>
      <c r="K4"/>
      <c r="L4"/>
      <c r="M4"/>
      <c r="N4"/>
      <c r="O4"/>
    </row>
    <row r="5" spans="1:15" s="112" customFormat="1" ht="16.5" thickTop="1" thickBot="1" x14ac:dyDescent="0.3">
      <c r="A5" s="118" t="s">
        <v>326</v>
      </c>
      <c r="B5" s="119" t="s">
        <v>334</v>
      </c>
      <c r="C5" s="119" t="s">
        <v>342</v>
      </c>
      <c r="D5" s="120">
        <v>42977</v>
      </c>
      <c r="E5" s="119">
        <v>30</v>
      </c>
      <c r="F5" s="119">
        <v>30</v>
      </c>
      <c r="G5" s="121">
        <v>434.40000000000003</v>
      </c>
      <c r="H5"/>
      <c r="I5"/>
      <c r="J5"/>
      <c r="K5"/>
      <c r="L5"/>
      <c r="M5"/>
      <c r="N5"/>
      <c r="O5"/>
    </row>
    <row r="6" spans="1:15" s="112" customFormat="1" ht="16.5" thickTop="1" thickBot="1" x14ac:dyDescent="0.3">
      <c r="A6" s="123" t="s">
        <v>250</v>
      </c>
      <c r="B6" s="97"/>
      <c r="C6" s="97"/>
      <c r="D6" s="97"/>
      <c r="E6" s="97"/>
      <c r="F6" s="124"/>
      <c r="G6" s="125">
        <v>434.40000000000003</v>
      </c>
      <c r="H6"/>
      <c r="I6"/>
      <c r="J6"/>
      <c r="K6"/>
      <c r="L6"/>
      <c r="M6"/>
      <c r="N6"/>
      <c r="O6"/>
    </row>
    <row r="7" spans="1:15" ht="15.75" thickTop="1" x14ac:dyDescent="0.25">
      <c r="B7"/>
      <c r="C7"/>
      <c r="D7"/>
      <c r="E7"/>
    </row>
    <row r="8" spans="1:15" x14ac:dyDescent="0.25">
      <c r="B8"/>
      <c r="C8"/>
      <c r="D8"/>
      <c r="E8"/>
    </row>
    <row r="9" spans="1:15" x14ac:dyDescent="0.25">
      <c r="B9"/>
      <c r="C9"/>
      <c r="D9"/>
      <c r="E9"/>
    </row>
    <row r="10" spans="1:15" x14ac:dyDescent="0.25">
      <c r="B10"/>
      <c r="C10"/>
      <c r="D10"/>
      <c r="E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</sheetData>
  <sheetProtection algorithmName="SHA-512" hashValue="0Ur76ixEkB13li5maZOp04Y1mTzkUTpVfHQYyg/9scCg2cxLM2SXqGEpIAknl8q7UO600deD5duq7Of5M22vsA==" saltValue="r+7U89AEOm4kbefAuF7PmA==" spinCount="100000" sheet="1" objects="1" scenario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/>
  <dimension ref="A1:O392"/>
  <sheetViews>
    <sheetView showGridLines="0" workbookViewId="0">
      <selection activeCell="C4" sqref="C4"/>
    </sheetView>
  </sheetViews>
  <sheetFormatPr defaultRowHeight="15" x14ac:dyDescent="0.25"/>
  <cols>
    <col min="1" max="1" width="63.28515625" customWidth="1"/>
    <col min="2" max="2" width="16.28515625" style="116" customWidth="1"/>
    <col min="3" max="3" width="29.28515625" style="114" customWidth="1"/>
    <col min="4" max="4" width="14.7109375" style="96" customWidth="1"/>
    <col min="5" max="5" width="19.7109375" style="9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94" t="s">
        <v>316</v>
      </c>
      <c r="B1" s="113"/>
      <c r="G1" s="191"/>
    </row>
    <row r="2" spans="1:15" ht="16.5" thickTop="1" thickBot="1" x14ac:dyDescent="0.3">
      <c r="A2" s="128" t="s">
        <v>3</v>
      </c>
      <c r="B2" s="115">
        <v>250020</v>
      </c>
      <c r="G2" s="191"/>
    </row>
    <row r="3" spans="1:15" ht="26.25" customHeight="1" thickTop="1" thickBot="1" x14ac:dyDescent="0.3">
      <c r="G3" s="192"/>
    </row>
    <row r="4" spans="1:15" s="95" customFormat="1" ht="31.5" thickTop="1" thickBot="1" x14ac:dyDescent="0.3">
      <c r="A4" s="129" t="s">
        <v>6</v>
      </c>
      <c r="B4" s="130" t="s">
        <v>11</v>
      </c>
      <c r="C4" s="130" t="s">
        <v>16</v>
      </c>
      <c r="D4" s="131" t="s">
        <v>10</v>
      </c>
      <c r="E4" s="130" t="s">
        <v>7</v>
      </c>
      <c r="F4" s="130" t="s">
        <v>12</v>
      </c>
      <c r="G4" s="117" t="s">
        <v>260</v>
      </c>
      <c r="H4"/>
      <c r="I4"/>
      <c r="J4"/>
      <c r="K4"/>
      <c r="L4"/>
      <c r="M4"/>
      <c r="N4"/>
      <c r="O4"/>
    </row>
    <row r="5" spans="1:15" s="112" customFormat="1" ht="46.5" thickTop="1" thickBot="1" x14ac:dyDescent="0.3">
      <c r="A5" s="118" t="s">
        <v>288</v>
      </c>
      <c r="B5" s="119" t="s">
        <v>306</v>
      </c>
      <c r="C5" s="119" t="s">
        <v>342</v>
      </c>
      <c r="D5" s="120">
        <v>42930</v>
      </c>
      <c r="E5" s="119">
        <v>20</v>
      </c>
      <c r="F5" s="119">
        <v>20</v>
      </c>
      <c r="G5" s="121">
        <v>280</v>
      </c>
      <c r="H5"/>
      <c r="I5"/>
      <c r="J5"/>
      <c r="K5"/>
      <c r="L5"/>
      <c r="M5"/>
      <c r="N5"/>
      <c r="O5"/>
    </row>
    <row r="6" spans="1:15" s="112" customFormat="1" ht="16.5" thickTop="1" thickBot="1" x14ac:dyDescent="0.3">
      <c r="A6" s="123" t="s">
        <v>250</v>
      </c>
      <c r="B6" s="97"/>
      <c r="C6" s="97"/>
      <c r="D6" s="97"/>
      <c r="E6" s="97"/>
      <c r="F6" s="124"/>
      <c r="G6" s="125">
        <v>280</v>
      </c>
      <c r="H6"/>
      <c r="I6"/>
      <c r="J6"/>
      <c r="K6"/>
      <c r="L6"/>
      <c r="M6"/>
      <c r="N6"/>
      <c r="O6"/>
    </row>
    <row r="7" spans="1:15" ht="15.75" thickTop="1" x14ac:dyDescent="0.25">
      <c r="B7"/>
      <c r="C7"/>
      <c r="D7"/>
      <c r="E7"/>
    </row>
    <row r="8" spans="1:15" x14ac:dyDescent="0.25">
      <c r="B8"/>
      <c r="C8"/>
      <c r="D8"/>
      <c r="E8"/>
    </row>
    <row r="9" spans="1:15" x14ac:dyDescent="0.25">
      <c r="B9"/>
      <c r="C9"/>
      <c r="D9"/>
      <c r="E9"/>
    </row>
    <row r="10" spans="1:15" x14ac:dyDescent="0.25">
      <c r="B10"/>
      <c r="C10"/>
      <c r="D10"/>
      <c r="E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</sheetData>
  <sheetProtection algorithmName="SHA-512" hashValue="bAy/P7+ZPxRVJQDxPFOF2P8ydHluywVI4bqAd1RZDI6IEatEfTRjPvYfkMEwgqsFrzzIdzgd+Y2K7TEI3Z2Eow==" saltValue="VjF2by/F77Gn/6YZzUmY+A==" spinCount="100000" sheet="1" objects="1" scenario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/>
  <dimension ref="A1:O389"/>
  <sheetViews>
    <sheetView showGridLines="0" workbookViewId="0">
      <selection activeCell="C4" sqref="C4"/>
    </sheetView>
  </sheetViews>
  <sheetFormatPr defaultRowHeight="15" x14ac:dyDescent="0.25"/>
  <cols>
    <col min="1" max="1" width="63.28515625" customWidth="1"/>
    <col min="2" max="2" width="16.28515625" style="116" customWidth="1"/>
    <col min="3" max="3" width="29.28515625" style="114" customWidth="1"/>
    <col min="4" max="4" width="14.7109375" style="96" customWidth="1"/>
    <col min="5" max="5" width="19.7109375" style="9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94" t="s">
        <v>317</v>
      </c>
      <c r="B1" s="113"/>
      <c r="G1" s="191"/>
    </row>
    <row r="2" spans="1:15" ht="16.5" thickTop="1" thickBot="1" x14ac:dyDescent="0.3">
      <c r="A2" s="128" t="s">
        <v>3</v>
      </c>
      <c r="B2" s="115">
        <v>270100</v>
      </c>
      <c r="G2" s="191"/>
    </row>
    <row r="3" spans="1:15" ht="26.25" customHeight="1" thickTop="1" thickBot="1" x14ac:dyDescent="0.3">
      <c r="G3" s="192"/>
    </row>
    <row r="4" spans="1:15" s="95" customFormat="1" ht="31.5" thickTop="1" thickBot="1" x14ac:dyDescent="0.3">
      <c r="A4" s="129" t="s">
        <v>6</v>
      </c>
      <c r="B4" s="130" t="s">
        <v>11</v>
      </c>
      <c r="C4" s="130" t="s">
        <v>16</v>
      </c>
      <c r="D4" s="131" t="s">
        <v>10</v>
      </c>
      <c r="E4" s="130" t="s">
        <v>7</v>
      </c>
      <c r="F4" s="130" t="s">
        <v>12</v>
      </c>
      <c r="G4" s="117" t="s">
        <v>260</v>
      </c>
      <c r="H4"/>
      <c r="I4"/>
      <c r="J4"/>
      <c r="K4"/>
      <c r="L4"/>
      <c r="M4"/>
      <c r="N4"/>
      <c r="O4"/>
    </row>
    <row r="5" spans="1:15" s="112" customFormat="1" ht="46.5" thickTop="1" thickBot="1" x14ac:dyDescent="0.3">
      <c r="A5" s="118" t="s">
        <v>290</v>
      </c>
      <c r="B5" s="119" t="s">
        <v>341</v>
      </c>
      <c r="C5" s="119" t="s">
        <v>342</v>
      </c>
      <c r="D5" s="120">
        <v>42930</v>
      </c>
      <c r="E5" s="119">
        <v>2</v>
      </c>
      <c r="F5" s="119">
        <v>2</v>
      </c>
      <c r="G5" s="121">
        <v>80</v>
      </c>
      <c r="H5"/>
      <c r="I5"/>
      <c r="J5"/>
      <c r="K5"/>
      <c r="L5"/>
      <c r="M5"/>
      <c r="N5"/>
      <c r="O5"/>
    </row>
    <row r="6" spans="1:15" s="112" customFormat="1" ht="16.5" thickTop="1" thickBot="1" x14ac:dyDescent="0.3">
      <c r="A6" s="123" t="s">
        <v>250</v>
      </c>
      <c r="B6" s="97"/>
      <c r="C6" s="97"/>
      <c r="D6" s="97"/>
      <c r="E6" s="97"/>
      <c r="F6" s="124"/>
      <c r="G6" s="125">
        <v>80</v>
      </c>
      <c r="H6"/>
      <c r="I6"/>
      <c r="J6"/>
      <c r="K6"/>
      <c r="L6"/>
      <c r="M6"/>
      <c r="N6"/>
      <c r="O6"/>
    </row>
    <row r="7" spans="1:15" ht="15.75" thickTop="1" x14ac:dyDescent="0.25">
      <c r="B7"/>
      <c r="C7"/>
      <c r="D7"/>
      <c r="E7"/>
    </row>
    <row r="8" spans="1:15" x14ac:dyDescent="0.25">
      <c r="B8"/>
      <c r="C8"/>
      <c r="D8"/>
      <c r="E8"/>
    </row>
    <row r="9" spans="1:15" x14ac:dyDescent="0.25">
      <c r="B9"/>
      <c r="C9"/>
      <c r="D9"/>
      <c r="E9"/>
    </row>
    <row r="10" spans="1:15" x14ac:dyDescent="0.25">
      <c r="B10"/>
      <c r="C10"/>
      <c r="D10"/>
      <c r="E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</sheetData>
  <sheetProtection algorithmName="SHA-512" hashValue="hIocGzm0mYAqJ98SK98pE98eO71SlJUBJjEVvYBBsvtOkuIRRsrs62RAads1m7fIBj429Jz1UFcxVwcACDZPcQ==" saltValue="Oww6+MIJ/lqPjXC5LpP/9w==" spinCount="100000" sheet="1" objects="1" scenario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/>
  <dimension ref="A1:O396"/>
  <sheetViews>
    <sheetView showGridLines="0" workbookViewId="0">
      <selection activeCell="B13" sqref="B13"/>
    </sheetView>
  </sheetViews>
  <sheetFormatPr defaultRowHeight="15" x14ac:dyDescent="0.25"/>
  <cols>
    <col min="1" max="1" width="63.28515625" customWidth="1"/>
    <col min="2" max="2" width="16.28515625" style="134" customWidth="1"/>
    <col min="3" max="3" width="29.28515625" style="114" customWidth="1"/>
    <col min="4" max="4" width="14.7109375" style="96" customWidth="1"/>
    <col min="5" max="5" width="19.7109375" style="9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94" t="s">
        <v>348</v>
      </c>
      <c r="B1" s="113"/>
      <c r="G1" s="191"/>
    </row>
    <row r="2" spans="1:15" ht="16.5" thickTop="1" thickBot="1" x14ac:dyDescent="0.3">
      <c r="A2" s="128" t="s">
        <v>3</v>
      </c>
      <c r="B2" s="115">
        <v>280000</v>
      </c>
      <c r="G2" s="191"/>
    </row>
    <row r="3" spans="1:15" ht="26.25" customHeight="1" thickTop="1" thickBot="1" x14ac:dyDescent="0.3">
      <c r="G3" s="192"/>
    </row>
    <row r="4" spans="1:15" s="95" customFormat="1" ht="31.5" thickTop="1" thickBot="1" x14ac:dyDescent="0.3">
      <c r="A4" s="129" t="s">
        <v>6</v>
      </c>
      <c r="B4" s="130" t="s">
        <v>11</v>
      </c>
      <c r="C4" s="130" t="s">
        <v>16</v>
      </c>
      <c r="D4" s="131" t="s">
        <v>10</v>
      </c>
      <c r="E4" s="130" t="s">
        <v>7</v>
      </c>
      <c r="F4" s="130" t="s">
        <v>12</v>
      </c>
      <c r="G4" s="117" t="s">
        <v>260</v>
      </c>
      <c r="H4"/>
      <c r="I4"/>
      <c r="J4"/>
      <c r="K4"/>
      <c r="L4"/>
      <c r="M4"/>
      <c r="N4"/>
      <c r="O4"/>
    </row>
    <row r="5" spans="1:15" s="112" customFormat="1" ht="30.75" thickTop="1" x14ac:dyDescent="0.25">
      <c r="A5" s="118" t="s">
        <v>297</v>
      </c>
      <c r="B5" s="119" t="s">
        <v>335</v>
      </c>
      <c r="C5" s="119" t="s">
        <v>342</v>
      </c>
      <c r="D5" s="120">
        <v>42977</v>
      </c>
      <c r="E5" s="119">
        <v>5</v>
      </c>
      <c r="F5" s="119">
        <v>5</v>
      </c>
      <c r="G5" s="121">
        <v>33</v>
      </c>
      <c r="H5"/>
      <c r="I5"/>
      <c r="J5"/>
      <c r="K5"/>
      <c r="L5"/>
      <c r="M5"/>
      <c r="N5"/>
      <c r="O5"/>
    </row>
    <row r="6" spans="1:15" s="112" customFormat="1" ht="30" x14ac:dyDescent="0.25">
      <c r="A6" s="118" t="s">
        <v>302</v>
      </c>
      <c r="B6" s="119" t="s">
        <v>335</v>
      </c>
      <c r="C6" s="119" t="s">
        <v>342</v>
      </c>
      <c r="D6" s="120">
        <v>42977</v>
      </c>
      <c r="E6" s="119">
        <v>5</v>
      </c>
      <c r="F6" s="119">
        <v>5</v>
      </c>
      <c r="G6" s="122">
        <v>39.5</v>
      </c>
      <c r="H6"/>
      <c r="I6"/>
      <c r="J6"/>
      <c r="K6"/>
      <c r="L6"/>
      <c r="M6"/>
      <c r="N6"/>
      <c r="O6"/>
    </row>
    <row r="7" spans="1:15" x14ac:dyDescent="0.25">
      <c r="A7" s="118" t="s">
        <v>326</v>
      </c>
      <c r="B7" s="119" t="s">
        <v>334</v>
      </c>
      <c r="C7" s="119" t="s">
        <v>342</v>
      </c>
      <c r="D7" s="120">
        <v>42977</v>
      </c>
      <c r="E7" s="119">
        <v>30</v>
      </c>
      <c r="F7" s="119">
        <v>30</v>
      </c>
      <c r="G7" s="122">
        <v>434.40000000000003</v>
      </c>
    </row>
    <row r="8" spans="1:15" ht="15.75" thickBot="1" x14ac:dyDescent="0.3">
      <c r="A8" s="118" t="s">
        <v>328</v>
      </c>
      <c r="B8" s="119" t="s">
        <v>337</v>
      </c>
      <c r="C8" s="119" t="s">
        <v>342</v>
      </c>
      <c r="D8" s="120">
        <v>42977</v>
      </c>
      <c r="E8" s="119">
        <v>10</v>
      </c>
      <c r="F8" s="119">
        <v>10</v>
      </c>
      <c r="G8" s="122">
        <v>244.5</v>
      </c>
    </row>
    <row r="9" spans="1:15" ht="16.5" thickTop="1" thickBot="1" x14ac:dyDescent="0.3">
      <c r="A9" s="123" t="s">
        <v>250</v>
      </c>
      <c r="B9" s="97"/>
      <c r="C9" s="97"/>
      <c r="D9" s="97"/>
      <c r="E9" s="97"/>
      <c r="F9" s="124"/>
      <c r="G9" s="125">
        <v>751.40000000000009</v>
      </c>
    </row>
    <row r="10" spans="1:15" ht="15.75" thickTop="1" x14ac:dyDescent="0.25">
      <c r="B10"/>
      <c r="C10"/>
      <c r="D10"/>
      <c r="E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</sheetData>
  <sheetProtection algorithmName="SHA-512" hashValue="znS/B6OfHIUeiShWo9pbpbf2vDuSkDO/5lMyo+hMRGDOt18Wj+Z6sv0S4zUNOn1iVpi/ZHCFd/lkFWXW4iHxfQ==" saltValue="pbbJAOCyltPHYzTQ0pzs9Q==" spinCount="100000" sheet="1" objects="1" scenario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/>
  <dimension ref="A1:O394"/>
  <sheetViews>
    <sheetView showGridLines="0" workbookViewId="0">
      <selection sqref="A1:XFD1"/>
    </sheetView>
  </sheetViews>
  <sheetFormatPr defaultRowHeight="15" x14ac:dyDescent="0.25"/>
  <cols>
    <col min="1" max="1" width="63.28515625" customWidth="1"/>
    <col min="2" max="2" width="16.28515625" style="116" customWidth="1"/>
    <col min="3" max="3" width="29.28515625" style="114" customWidth="1"/>
    <col min="4" max="4" width="14.7109375" style="96" customWidth="1"/>
    <col min="5" max="5" width="19.7109375" style="9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94" t="s">
        <v>318</v>
      </c>
      <c r="B1" s="113"/>
      <c r="G1" s="191"/>
    </row>
    <row r="2" spans="1:15" ht="16.5" thickTop="1" thickBot="1" x14ac:dyDescent="0.3">
      <c r="A2" s="128" t="s">
        <v>3</v>
      </c>
      <c r="B2" s="115">
        <v>290300</v>
      </c>
      <c r="G2" s="191"/>
    </row>
    <row r="3" spans="1:15" ht="26.25" customHeight="1" thickTop="1" thickBot="1" x14ac:dyDescent="0.3">
      <c r="G3" s="192"/>
    </row>
    <row r="4" spans="1:15" s="95" customFormat="1" ht="31.5" thickTop="1" thickBot="1" x14ac:dyDescent="0.3">
      <c r="A4" s="129" t="s">
        <v>6</v>
      </c>
      <c r="B4" s="130" t="s">
        <v>11</v>
      </c>
      <c r="C4" s="130" t="s">
        <v>16</v>
      </c>
      <c r="D4" s="131" t="s">
        <v>10</v>
      </c>
      <c r="E4" s="130" t="s">
        <v>7</v>
      </c>
      <c r="F4" s="130" t="s">
        <v>12</v>
      </c>
      <c r="G4" s="117" t="s">
        <v>260</v>
      </c>
      <c r="H4"/>
      <c r="I4"/>
      <c r="J4"/>
      <c r="K4"/>
      <c r="L4"/>
      <c r="M4"/>
      <c r="N4"/>
      <c r="O4"/>
    </row>
    <row r="5" spans="1:15" s="112" customFormat="1" ht="31.5" thickTop="1" thickBot="1" x14ac:dyDescent="0.3">
      <c r="A5" s="118" t="s">
        <v>289</v>
      </c>
      <c r="B5" s="119" t="s">
        <v>306</v>
      </c>
      <c r="C5" s="119" t="s">
        <v>342</v>
      </c>
      <c r="D5" s="120">
        <v>42930</v>
      </c>
      <c r="E5" s="119">
        <v>1</v>
      </c>
      <c r="F5" s="119">
        <v>1</v>
      </c>
      <c r="G5" s="121">
        <v>14.48</v>
      </c>
      <c r="H5"/>
      <c r="I5"/>
      <c r="J5"/>
      <c r="K5"/>
      <c r="L5"/>
      <c r="M5"/>
      <c r="N5"/>
      <c r="O5"/>
    </row>
    <row r="6" spans="1:15" s="112" customFormat="1" ht="16.5" thickTop="1" thickBot="1" x14ac:dyDescent="0.3">
      <c r="A6" s="123" t="s">
        <v>250</v>
      </c>
      <c r="B6" s="97"/>
      <c r="C6" s="97"/>
      <c r="D6" s="97"/>
      <c r="E6" s="97"/>
      <c r="F6" s="124"/>
      <c r="G6" s="125">
        <v>14.48</v>
      </c>
      <c r="H6"/>
      <c r="I6"/>
      <c r="J6"/>
      <c r="K6"/>
      <c r="L6"/>
      <c r="M6"/>
      <c r="N6"/>
      <c r="O6"/>
    </row>
    <row r="7" spans="1:15" ht="15.75" thickTop="1" x14ac:dyDescent="0.25">
      <c r="B7"/>
      <c r="C7"/>
      <c r="D7"/>
      <c r="E7"/>
    </row>
    <row r="8" spans="1:15" x14ac:dyDescent="0.25">
      <c r="B8"/>
      <c r="C8"/>
      <c r="D8"/>
      <c r="E8"/>
    </row>
    <row r="9" spans="1:15" x14ac:dyDescent="0.25">
      <c r="B9"/>
      <c r="C9"/>
      <c r="D9"/>
      <c r="E9"/>
    </row>
    <row r="10" spans="1:15" x14ac:dyDescent="0.25">
      <c r="B10"/>
      <c r="C10"/>
      <c r="D10"/>
      <c r="E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</sheetData>
  <sheetProtection algorithmName="SHA-512" hashValue="qhGmBLyHkcw2TNav6gGYU/5kR4OTdd4qeZ3BhbB60SUuqr4+EMKzjPII4DoAYUdaFD79nD/jQDlfiMx8wvZl/A==" saltValue="Swj/X8NzpF0YoJN/X9Qycg==" spinCount="100000" sheet="1" objects="1" scenario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A1:O397"/>
  <sheetViews>
    <sheetView showGridLines="0" workbookViewId="0">
      <selection activeCell="B14" sqref="B14"/>
    </sheetView>
  </sheetViews>
  <sheetFormatPr defaultRowHeight="15" x14ac:dyDescent="0.25"/>
  <cols>
    <col min="1" max="1" width="63.28515625" customWidth="1"/>
    <col min="2" max="2" width="16.28515625" style="116" customWidth="1"/>
    <col min="3" max="3" width="29.28515625" style="114" customWidth="1"/>
    <col min="4" max="4" width="14.7109375" style="96" customWidth="1"/>
    <col min="5" max="5" width="19.7109375" style="9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94" t="s">
        <v>319</v>
      </c>
      <c r="B1" s="113"/>
      <c r="G1" s="191"/>
    </row>
    <row r="2" spans="1:15" ht="16.5" thickTop="1" thickBot="1" x14ac:dyDescent="0.3">
      <c r="A2" s="128" t="s">
        <v>3</v>
      </c>
      <c r="B2" s="115">
        <v>300000</v>
      </c>
      <c r="G2" s="191"/>
    </row>
    <row r="3" spans="1:15" ht="26.25" customHeight="1" thickTop="1" thickBot="1" x14ac:dyDescent="0.3">
      <c r="G3" s="192"/>
    </row>
    <row r="4" spans="1:15" s="95" customFormat="1" ht="31.5" thickTop="1" thickBot="1" x14ac:dyDescent="0.3">
      <c r="A4" s="129" t="s">
        <v>6</v>
      </c>
      <c r="B4" s="130" t="s">
        <v>11</v>
      </c>
      <c r="C4" s="130" t="s">
        <v>16</v>
      </c>
      <c r="D4" s="131" t="s">
        <v>10</v>
      </c>
      <c r="E4" s="130" t="s">
        <v>7</v>
      </c>
      <c r="F4" s="130" t="s">
        <v>12</v>
      </c>
      <c r="G4" s="117" t="s">
        <v>260</v>
      </c>
      <c r="H4"/>
      <c r="I4"/>
      <c r="J4"/>
      <c r="K4"/>
      <c r="L4"/>
      <c r="M4"/>
      <c r="N4"/>
      <c r="O4"/>
    </row>
    <row r="5" spans="1:15" s="112" customFormat="1" ht="46.5" thickTop="1" thickBot="1" x14ac:dyDescent="0.3">
      <c r="A5" s="118" t="s">
        <v>288</v>
      </c>
      <c r="B5" s="119" t="s">
        <v>306</v>
      </c>
      <c r="C5" s="119" t="s">
        <v>342</v>
      </c>
      <c r="D5" s="120">
        <v>42930</v>
      </c>
      <c r="E5" s="119">
        <v>50</v>
      </c>
      <c r="F5" s="119">
        <v>50</v>
      </c>
      <c r="G5" s="121">
        <v>700</v>
      </c>
      <c r="H5"/>
      <c r="I5"/>
      <c r="J5"/>
      <c r="K5"/>
      <c r="L5"/>
      <c r="M5"/>
      <c r="N5"/>
      <c r="O5"/>
    </row>
    <row r="6" spans="1:15" s="112" customFormat="1" ht="16.5" thickTop="1" thickBot="1" x14ac:dyDescent="0.3">
      <c r="A6" s="123" t="s">
        <v>250</v>
      </c>
      <c r="B6" s="97"/>
      <c r="C6" s="97"/>
      <c r="D6" s="97"/>
      <c r="E6" s="97"/>
      <c r="F6" s="124"/>
      <c r="G6" s="125">
        <v>700</v>
      </c>
      <c r="H6"/>
      <c r="I6"/>
      <c r="J6"/>
      <c r="K6"/>
      <c r="L6"/>
      <c r="M6"/>
      <c r="N6"/>
      <c r="O6"/>
    </row>
    <row r="7" spans="1:15" ht="15.75" thickTop="1" x14ac:dyDescent="0.25">
      <c r="B7"/>
      <c r="C7"/>
      <c r="D7"/>
      <c r="E7"/>
    </row>
    <row r="8" spans="1:15" ht="15.75" thickTop="1" x14ac:dyDescent="0.25">
      <c r="B8"/>
      <c r="C8"/>
      <c r="D8"/>
      <c r="E8"/>
    </row>
    <row r="9" spans="1:15" x14ac:dyDescent="0.25">
      <c r="B9"/>
      <c r="C9"/>
      <c r="D9"/>
      <c r="E9"/>
    </row>
    <row r="10" spans="1:15" x14ac:dyDescent="0.25">
      <c r="B10"/>
      <c r="C10"/>
      <c r="D10"/>
      <c r="E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</sheetData>
  <sheetProtection algorithmName="SHA-512" hashValue="nKlv3Qqjx8RcO0co8S3KvxbQG/Fc0csMwcpni4p6BQsTfu8BJB/5wGclsIPn/6V70doKO2P6ZPUSf+VkMWMjmA==" saltValue="45t5QQjEtqQtWwQTYwm9Xg==" spinCount="100000" sheet="1" objects="1" scenario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A1:O396"/>
  <sheetViews>
    <sheetView showGridLines="0" workbookViewId="0">
      <selection activeCell="G22" sqref="G22"/>
    </sheetView>
  </sheetViews>
  <sheetFormatPr defaultRowHeight="15" x14ac:dyDescent="0.25"/>
  <cols>
    <col min="1" max="1" width="63.28515625" customWidth="1"/>
    <col min="2" max="2" width="16.28515625" style="116" customWidth="1"/>
    <col min="3" max="3" width="29.28515625" style="114" customWidth="1"/>
    <col min="4" max="4" width="14.7109375" style="96" customWidth="1"/>
    <col min="5" max="5" width="19.7109375" style="9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94" t="s">
        <v>266</v>
      </c>
      <c r="B1" s="113"/>
      <c r="G1" s="191"/>
    </row>
    <row r="2" spans="1:15" ht="16.5" thickTop="1" thickBot="1" x14ac:dyDescent="0.3">
      <c r="A2" s="128" t="s">
        <v>3</v>
      </c>
      <c r="B2" s="115">
        <v>400000</v>
      </c>
      <c r="G2" s="191"/>
    </row>
    <row r="3" spans="1:15" ht="26.25" customHeight="1" thickTop="1" thickBot="1" x14ac:dyDescent="0.3">
      <c r="G3" s="192"/>
    </row>
    <row r="4" spans="1:15" s="95" customFormat="1" ht="31.5" thickTop="1" thickBot="1" x14ac:dyDescent="0.3">
      <c r="A4" s="129" t="s">
        <v>6</v>
      </c>
      <c r="B4" s="130" t="s">
        <v>11</v>
      </c>
      <c r="C4" s="130" t="s">
        <v>16</v>
      </c>
      <c r="D4" s="131" t="s">
        <v>10</v>
      </c>
      <c r="E4" s="130" t="s">
        <v>7</v>
      </c>
      <c r="F4" s="130" t="s">
        <v>12</v>
      </c>
      <c r="G4" s="117" t="s">
        <v>260</v>
      </c>
      <c r="H4"/>
      <c r="I4"/>
      <c r="J4"/>
      <c r="K4"/>
      <c r="L4"/>
      <c r="M4"/>
      <c r="N4"/>
      <c r="O4"/>
    </row>
    <row r="5" spans="1:15" s="112" customFormat="1" ht="46.5" thickTop="1" thickBot="1" x14ac:dyDescent="0.3">
      <c r="A5" s="118" t="s">
        <v>290</v>
      </c>
      <c r="B5" s="119" t="s">
        <v>341</v>
      </c>
      <c r="C5" s="119" t="s">
        <v>342</v>
      </c>
      <c r="D5" s="120">
        <v>42930</v>
      </c>
      <c r="E5" s="119">
        <v>4</v>
      </c>
      <c r="F5" s="119">
        <v>4</v>
      </c>
      <c r="G5" s="121">
        <v>160</v>
      </c>
      <c r="H5"/>
      <c r="I5"/>
      <c r="J5"/>
      <c r="K5"/>
      <c r="L5"/>
      <c r="M5"/>
      <c r="N5"/>
      <c r="O5"/>
    </row>
    <row r="6" spans="1:15" s="112" customFormat="1" ht="16.5" thickTop="1" thickBot="1" x14ac:dyDescent="0.3">
      <c r="A6" s="123" t="s">
        <v>250</v>
      </c>
      <c r="B6" s="97"/>
      <c r="C6" s="97"/>
      <c r="D6" s="97"/>
      <c r="E6" s="97"/>
      <c r="F6" s="124"/>
      <c r="G6" s="125">
        <v>160</v>
      </c>
      <c r="H6"/>
      <c r="I6"/>
      <c r="J6"/>
      <c r="K6"/>
      <c r="L6"/>
      <c r="M6"/>
      <c r="N6"/>
      <c r="O6"/>
    </row>
    <row r="7" spans="1:15" ht="15.75" thickTop="1" x14ac:dyDescent="0.25">
      <c r="B7"/>
      <c r="C7"/>
      <c r="D7"/>
      <c r="E7"/>
    </row>
    <row r="8" spans="1:15" x14ac:dyDescent="0.25">
      <c r="B8"/>
      <c r="C8"/>
      <c r="D8"/>
      <c r="E8"/>
    </row>
    <row r="9" spans="1:15" x14ac:dyDescent="0.25">
      <c r="B9"/>
      <c r="C9"/>
      <c r="D9"/>
      <c r="E9"/>
    </row>
    <row r="10" spans="1:15" x14ac:dyDescent="0.25">
      <c r="B10"/>
      <c r="C10"/>
      <c r="D10"/>
      <c r="E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</sheetData>
  <sheetProtection algorithmName="SHA-512" hashValue="M9X/jGr7HKhx/2IFWNXUQKRl+IGZln1n/9Xw2usaKYoXtgJLJjSh/BqyTkBjbW6w4REzHxah1oQZ0TaNzNn7yw==" saltValue="mYJlICfkM2CKSew/iPk3zQ==" spinCount="100000" sheet="1" objects="1" scenario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/>
  <dimension ref="A1:O391"/>
  <sheetViews>
    <sheetView showGridLines="0" workbookViewId="0">
      <selection activeCell="D14" sqref="D14"/>
    </sheetView>
  </sheetViews>
  <sheetFormatPr defaultRowHeight="15" x14ac:dyDescent="0.25"/>
  <cols>
    <col min="1" max="1" width="63.28515625" customWidth="1"/>
    <col min="2" max="2" width="16.28515625" style="116" customWidth="1"/>
    <col min="3" max="3" width="29.28515625" style="114" customWidth="1"/>
    <col min="4" max="4" width="14.7109375" style="96" customWidth="1"/>
    <col min="5" max="5" width="19.7109375" style="9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94" t="s">
        <v>267</v>
      </c>
      <c r="B1" s="113"/>
      <c r="G1" s="191"/>
    </row>
    <row r="2" spans="1:15" ht="16.5" thickTop="1" thickBot="1" x14ac:dyDescent="0.3">
      <c r="A2" s="128" t="s">
        <v>3</v>
      </c>
      <c r="B2" s="115">
        <v>600000</v>
      </c>
      <c r="G2" s="191"/>
    </row>
    <row r="3" spans="1:15" ht="26.25" customHeight="1" thickTop="1" thickBot="1" x14ac:dyDescent="0.3">
      <c r="G3" s="192"/>
    </row>
    <row r="4" spans="1:15" s="95" customFormat="1" ht="31.5" thickTop="1" thickBot="1" x14ac:dyDescent="0.3">
      <c r="A4" s="129" t="s">
        <v>6</v>
      </c>
      <c r="B4" s="130" t="s">
        <v>11</v>
      </c>
      <c r="C4" s="130" t="s">
        <v>16</v>
      </c>
      <c r="D4" s="131" t="s">
        <v>10</v>
      </c>
      <c r="E4" s="130" t="s">
        <v>7</v>
      </c>
      <c r="F4" s="130" t="s">
        <v>12</v>
      </c>
      <c r="G4" s="117" t="s">
        <v>260</v>
      </c>
      <c r="H4"/>
      <c r="I4"/>
      <c r="J4"/>
      <c r="K4"/>
      <c r="L4"/>
      <c r="M4"/>
      <c r="N4"/>
      <c r="O4"/>
    </row>
    <row r="5" spans="1:15" s="112" customFormat="1" ht="30.75" thickTop="1" x14ac:dyDescent="0.25">
      <c r="A5" s="118" t="s">
        <v>289</v>
      </c>
      <c r="B5" s="119" t="s">
        <v>306</v>
      </c>
      <c r="C5" s="119" t="s">
        <v>342</v>
      </c>
      <c r="D5" s="120">
        <v>42930</v>
      </c>
      <c r="E5" s="119">
        <v>4</v>
      </c>
      <c r="F5" s="119">
        <v>4</v>
      </c>
      <c r="G5" s="121">
        <v>57.92</v>
      </c>
      <c r="H5"/>
      <c r="I5"/>
      <c r="J5"/>
      <c r="K5"/>
      <c r="L5"/>
      <c r="M5"/>
      <c r="N5"/>
      <c r="O5"/>
    </row>
    <row r="6" spans="1:15" s="112" customFormat="1" ht="45.75" thickBot="1" x14ac:dyDescent="0.3">
      <c r="A6" s="118" t="s">
        <v>290</v>
      </c>
      <c r="B6" s="119" t="s">
        <v>341</v>
      </c>
      <c r="C6" s="119" t="s">
        <v>342</v>
      </c>
      <c r="D6" s="120">
        <v>42930</v>
      </c>
      <c r="E6" s="119">
        <v>1</v>
      </c>
      <c r="F6" s="119">
        <v>1</v>
      </c>
      <c r="G6" s="122">
        <v>40</v>
      </c>
      <c r="H6"/>
      <c r="I6"/>
      <c r="J6"/>
      <c r="K6"/>
      <c r="L6"/>
      <c r="M6"/>
      <c r="N6"/>
      <c r="O6"/>
    </row>
    <row r="7" spans="1:15" s="112" customFormat="1" ht="16.5" thickTop="1" thickBot="1" x14ac:dyDescent="0.3">
      <c r="A7" s="123" t="s">
        <v>250</v>
      </c>
      <c r="B7" s="97"/>
      <c r="C7" s="97"/>
      <c r="D7" s="97"/>
      <c r="E7" s="97"/>
      <c r="F7" s="124"/>
      <c r="G7" s="125">
        <v>97.92</v>
      </c>
      <c r="H7"/>
      <c r="I7"/>
      <c r="J7"/>
      <c r="K7"/>
      <c r="L7"/>
      <c r="M7"/>
      <c r="N7"/>
      <c r="O7"/>
    </row>
    <row r="8" spans="1:15" ht="15.75" thickTop="1" x14ac:dyDescent="0.25">
      <c r="B8"/>
      <c r="C8"/>
      <c r="D8"/>
      <c r="E8"/>
    </row>
    <row r="9" spans="1:15" x14ac:dyDescent="0.25">
      <c r="B9"/>
      <c r="C9"/>
      <c r="D9"/>
      <c r="E9"/>
    </row>
    <row r="10" spans="1:15" x14ac:dyDescent="0.25">
      <c r="B10"/>
      <c r="C10"/>
      <c r="D10"/>
      <c r="E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</sheetData>
  <sheetProtection algorithmName="SHA-512" hashValue="ZtC/2LHtPpMiNTvgCHQ7xnBhC+877dIvC3ArGk3YA7oWoKbtxC9BxH930yz7ak2v04K2M5J8OZE0IINzBxxBJQ==" saltValue="QWKty5RCKvOBJ75+5Yg2/w==" spinCount="100000" sheet="1" objects="1" scenario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F19"/>
  <sheetViews>
    <sheetView showGridLines="0" tabSelected="1" workbookViewId="0">
      <selection activeCell="D9" sqref="D9"/>
    </sheetView>
  </sheetViews>
  <sheetFormatPr defaultRowHeight="15" x14ac:dyDescent="0.25"/>
  <cols>
    <col min="1" max="5" width="19.5703125" customWidth="1"/>
  </cols>
  <sheetData>
    <row r="1" spans="1:6" ht="52.5" customHeight="1" x14ac:dyDescent="0.25">
      <c r="A1" s="188" t="s">
        <v>251</v>
      </c>
      <c r="B1" s="189"/>
      <c r="C1" s="189"/>
      <c r="D1" s="189"/>
      <c r="E1" s="189"/>
      <c r="F1" s="98"/>
    </row>
    <row r="2" spans="1:6" ht="54" customHeight="1" x14ac:dyDescent="0.25">
      <c r="A2" s="190" t="s">
        <v>254</v>
      </c>
      <c r="B2" s="190"/>
      <c r="C2" s="190"/>
      <c r="D2" s="190"/>
      <c r="E2" s="190"/>
      <c r="F2" s="98"/>
    </row>
    <row r="3" spans="1:6" ht="41.25" customHeight="1" x14ac:dyDescent="0.25"/>
    <row r="4" spans="1:6" ht="42.75" customHeight="1" x14ac:dyDescent="0.25"/>
    <row r="5" spans="1:6" ht="41.25" customHeight="1" x14ac:dyDescent="0.25"/>
    <row r="6" spans="1:6" ht="38.25" customHeight="1" x14ac:dyDescent="0.25"/>
    <row r="7" spans="1:6" ht="41.25" customHeight="1" x14ac:dyDescent="0.25"/>
    <row r="8" spans="1:6" ht="41.25" customHeight="1" x14ac:dyDescent="0.25"/>
    <row r="9" spans="1:6" ht="41.25" customHeight="1" x14ac:dyDescent="0.25"/>
    <row r="10" spans="1:6" ht="41.25" customHeight="1" x14ac:dyDescent="0.25"/>
    <row r="11" spans="1:6" ht="41.25" customHeight="1" x14ac:dyDescent="0.25"/>
    <row r="12" spans="1:6" ht="41.25" customHeight="1" x14ac:dyDescent="0.25"/>
    <row r="13" spans="1:6" ht="41.25" customHeight="1" x14ac:dyDescent="0.25"/>
    <row r="14" spans="1:6" ht="41.25" customHeight="1" x14ac:dyDescent="0.25"/>
    <row r="15" spans="1:6" ht="41.25" customHeight="1" x14ac:dyDescent="0.25"/>
    <row r="16" spans="1:6" ht="41.25" customHeight="1" x14ac:dyDescent="0.25"/>
    <row r="17" ht="41.25" customHeight="1" x14ac:dyDescent="0.25"/>
    <row r="18" ht="41.25" customHeight="1" x14ac:dyDescent="0.25"/>
    <row r="19" ht="41.25" customHeight="1" x14ac:dyDescent="0.25"/>
  </sheetData>
  <sheetProtection algorithmName="SHA-512" hashValue="x3yyCTJMIBbCbW2YnscQXfKBCaLkNTD1rmquaLPbd92KCZrH0cKUWl76qVSSi0MVKiiCd6CaU5b+4+w05QqJTA==" saltValue="q/19bgWls/nATRN95L5r8A==" spinCount="100000" sheet="1" objects="1" scenarios="1" selectLockedCells="1"/>
  <mergeCells count="2">
    <mergeCell ref="A1:E1"/>
    <mergeCell ref="A2:E2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/>
  <dimension ref="A1:O396"/>
  <sheetViews>
    <sheetView showGridLines="0" workbookViewId="0">
      <selection activeCell="A20" sqref="A20"/>
    </sheetView>
  </sheetViews>
  <sheetFormatPr defaultRowHeight="15" x14ac:dyDescent="0.25"/>
  <cols>
    <col min="1" max="1" width="63.28515625" customWidth="1"/>
    <col min="2" max="2" width="16.28515625" style="134" customWidth="1"/>
    <col min="3" max="3" width="29.28515625" style="114" customWidth="1"/>
    <col min="4" max="4" width="14.7109375" style="96" customWidth="1"/>
    <col min="5" max="5" width="19.7109375" style="96" customWidth="1"/>
    <col min="6" max="6" width="16.7109375" customWidth="1"/>
    <col min="7" max="7" width="18.140625" customWidth="1"/>
    <col min="8" max="8" width="16.42578125" customWidth="1"/>
  </cols>
  <sheetData>
    <row r="1" spans="1:15" ht="33" customHeight="1" thickBot="1" x14ac:dyDescent="0.3">
      <c r="A1" s="94" t="s">
        <v>345</v>
      </c>
      <c r="B1" s="113"/>
      <c r="G1" s="191"/>
    </row>
    <row r="2" spans="1:15" ht="16.5" thickTop="1" thickBot="1" x14ac:dyDescent="0.3">
      <c r="A2" s="128" t="s">
        <v>3</v>
      </c>
      <c r="B2" s="115">
        <v>100600</v>
      </c>
      <c r="G2" s="191"/>
    </row>
    <row r="3" spans="1:15" ht="26.25" customHeight="1" thickTop="1" thickBot="1" x14ac:dyDescent="0.3">
      <c r="G3" s="192"/>
    </row>
    <row r="4" spans="1:15" s="95" customFormat="1" ht="31.5" thickTop="1" thickBot="1" x14ac:dyDescent="0.3">
      <c r="A4" s="129" t="s">
        <v>6</v>
      </c>
      <c r="B4" s="130" t="s">
        <v>11</v>
      </c>
      <c r="C4" s="130" t="s">
        <v>16</v>
      </c>
      <c r="D4" s="131" t="s">
        <v>10</v>
      </c>
      <c r="E4" s="130" t="s">
        <v>7</v>
      </c>
      <c r="F4" s="130" t="s">
        <v>12</v>
      </c>
      <c r="G4" s="117" t="s">
        <v>260</v>
      </c>
      <c r="H4"/>
      <c r="I4"/>
      <c r="J4"/>
      <c r="K4"/>
      <c r="L4"/>
      <c r="M4"/>
      <c r="N4"/>
      <c r="O4"/>
    </row>
    <row r="5" spans="1:15" s="112" customFormat="1" ht="46.5" thickTop="1" thickBot="1" x14ac:dyDescent="0.3">
      <c r="A5" s="118" t="s">
        <v>288</v>
      </c>
      <c r="B5" s="119" t="s">
        <v>334</v>
      </c>
      <c r="C5" s="119" t="s">
        <v>342</v>
      </c>
      <c r="D5" s="120">
        <v>42977</v>
      </c>
      <c r="E5" s="119">
        <v>10</v>
      </c>
      <c r="F5" s="119">
        <v>10</v>
      </c>
      <c r="G5" s="121">
        <v>140</v>
      </c>
      <c r="H5"/>
      <c r="I5"/>
      <c r="J5"/>
      <c r="K5"/>
      <c r="L5"/>
      <c r="M5"/>
      <c r="N5"/>
      <c r="O5"/>
    </row>
    <row r="6" spans="1:15" s="112" customFormat="1" ht="16.5" thickTop="1" thickBot="1" x14ac:dyDescent="0.3">
      <c r="A6" s="123" t="s">
        <v>250</v>
      </c>
      <c r="B6" s="97"/>
      <c r="C6" s="97"/>
      <c r="D6" s="97"/>
      <c r="E6" s="97"/>
      <c r="F6" s="124"/>
      <c r="G6" s="125">
        <v>140</v>
      </c>
      <c r="H6"/>
      <c r="I6"/>
      <c r="J6"/>
      <c r="K6"/>
      <c r="L6"/>
      <c r="M6"/>
      <c r="N6"/>
      <c r="O6"/>
    </row>
    <row r="7" spans="1:15" ht="15.75" thickTop="1" x14ac:dyDescent="0.25">
      <c r="B7"/>
      <c r="C7"/>
      <c r="D7"/>
      <c r="E7"/>
    </row>
    <row r="8" spans="1:15" x14ac:dyDescent="0.25">
      <c r="B8"/>
      <c r="C8"/>
      <c r="D8"/>
      <c r="E8"/>
    </row>
    <row r="9" spans="1:15" x14ac:dyDescent="0.25">
      <c r="B9"/>
      <c r="C9"/>
      <c r="D9"/>
      <c r="E9"/>
    </row>
    <row r="10" spans="1:15" x14ac:dyDescent="0.25">
      <c r="B10"/>
      <c r="C10"/>
      <c r="D10"/>
      <c r="E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</sheetData>
  <sheetProtection algorithmName="SHA-512" hashValue="WfF4Z/wBGscT6KxSqRe1N0t+S0nFXqC0y6K4x6/25I/rwZa0T1d6RBPzNaVRyQXtbLFijZnkZFlaUg0SHHRgLw==" saltValue="pQfggDRr7MyjtN/tcCv8jA==" spinCount="100000" sheet="1" objects="1" scenario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O396"/>
  <sheetViews>
    <sheetView showGridLines="0" workbookViewId="0">
      <selection activeCell="C13" sqref="C13"/>
    </sheetView>
  </sheetViews>
  <sheetFormatPr defaultRowHeight="15" x14ac:dyDescent="0.25"/>
  <cols>
    <col min="1" max="1" width="63.28515625" customWidth="1"/>
    <col min="2" max="2" width="16.28515625" style="116" customWidth="1"/>
    <col min="3" max="3" width="29.28515625" style="114" customWidth="1"/>
    <col min="4" max="4" width="14.7109375" style="96" customWidth="1"/>
    <col min="5" max="5" width="19.7109375" style="9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94" t="s">
        <v>261</v>
      </c>
      <c r="B1" s="113"/>
      <c r="G1" s="191"/>
    </row>
    <row r="2" spans="1:15" ht="16.5" thickTop="1" thickBot="1" x14ac:dyDescent="0.3">
      <c r="A2" s="128" t="s">
        <v>3</v>
      </c>
      <c r="B2" s="115">
        <v>110200</v>
      </c>
      <c r="G2" s="191"/>
    </row>
    <row r="3" spans="1:15" ht="26.25" customHeight="1" thickTop="1" thickBot="1" x14ac:dyDescent="0.3">
      <c r="G3" s="192"/>
    </row>
    <row r="4" spans="1:15" s="95" customFormat="1" ht="31.5" thickTop="1" thickBot="1" x14ac:dyDescent="0.3">
      <c r="A4" s="129" t="s">
        <v>6</v>
      </c>
      <c r="B4" s="130" t="s">
        <v>11</v>
      </c>
      <c r="C4" s="130" t="s">
        <v>16</v>
      </c>
      <c r="D4" s="131" t="s">
        <v>10</v>
      </c>
      <c r="E4" s="130" t="s">
        <v>7</v>
      </c>
      <c r="F4" s="130" t="s">
        <v>12</v>
      </c>
      <c r="G4" s="117" t="s">
        <v>260</v>
      </c>
      <c r="H4"/>
      <c r="I4"/>
      <c r="J4"/>
      <c r="K4"/>
      <c r="L4"/>
      <c r="M4"/>
      <c r="N4"/>
      <c r="O4"/>
    </row>
    <row r="5" spans="1:15" s="112" customFormat="1" ht="31.5" thickTop="1" thickBot="1" x14ac:dyDescent="0.3">
      <c r="A5" s="118" t="s">
        <v>289</v>
      </c>
      <c r="B5" s="119" t="s">
        <v>306</v>
      </c>
      <c r="C5" s="119" t="s">
        <v>342</v>
      </c>
      <c r="D5" s="120">
        <v>42930</v>
      </c>
      <c r="E5" s="119">
        <v>250</v>
      </c>
      <c r="F5" s="119">
        <v>250</v>
      </c>
      <c r="G5" s="121">
        <v>3620</v>
      </c>
      <c r="H5"/>
      <c r="I5"/>
      <c r="J5"/>
      <c r="K5"/>
      <c r="L5"/>
      <c r="M5"/>
      <c r="N5"/>
      <c r="O5"/>
    </row>
    <row r="6" spans="1:15" s="112" customFormat="1" ht="16.5" thickTop="1" thickBot="1" x14ac:dyDescent="0.3">
      <c r="A6" s="123" t="s">
        <v>250</v>
      </c>
      <c r="B6" s="97"/>
      <c r="C6" s="97"/>
      <c r="D6" s="97"/>
      <c r="E6" s="97"/>
      <c r="F6" s="124"/>
      <c r="G6" s="125">
        <v>3620</v>
      </c>
      <c r="H6"/>
      <c r="I6"/>
      <c r="J6"/>
      <c r="K6"/>
      <c r="L6"/>
      <c r="M6"/>
      <c r="N6"/>
      <c r="O6"/>
    </row>
    <row r="7" spans="1:15" ht="15.75" thickTop="1" x14ac:dyDescent="0.25">
      <c r="B7"/>
      <c r="C7"/>
      <c r="D7"/>
      <c r="E7"/>
    </row>
    <row r="8" spans="1:15" x14ac:dyDescent="0.25">
      <c r="B8"/>
      <c r="C8"/>
      <c r="D8"/>
      <c r="E8"/>
    </row>
    <row r="9" spans="1:15" x14ac:dyDescent="0.25">
      <c r="B9"/>
      <c r="C9"/>
      <c r="D9"/>
      <c r="E9"/>
    </row>
    <row r="10" spans="1:15" x14ac:dyDescent="0.25">
      <c r="B10"/>
      <c r="C10"/>
      <c r="D10"/>
      <c r="E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</sheetData>
  <sheetProtection algorithmName="SHA-512" hashValue="SC3yfdlvNcNHh+RZiqGRUlvJCoUiu9uyVezoyXTq1LX6KjkKT9/ll1EUD5wTqxWrJY+f734vNeB0RcuVUfO/pw==" saltValue="LjVc/CSypyxQhu25ov3QAQ==" spinCount="100000" sheet="1" objects="1" scenario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O399"/>
  <sheetViews>
    <sheetView showGridLines="0" workbookViewId="0">
      <selection activeCell="C13" sqref="C13"/>
    </sheetView>
  </sheetViews>
  <sheetFormatPr defaultRowHeight="15" x14ac:dyDescent="0.25"/>
  <cols>
    <col min="1" max="1" width="63.28515625" customWidth="1"/>
    <col min="2" max="2" width="16.28515625" style="116" customWidth="1"/>
    <col min="3" max="3" width="29.28515625" style="114" customWidth="1"/>
    <col min="4" max="4" width="14.7109375" style="96" customWidth="1"/>
    <col min="5" max="5" width="19.7109375" style="9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94" t="s">
        <v>262</v>
      </c>
      <c r="B1" s="113"/>
      <c r="G1" s="191"/>
    </row>
    <row r="2" spans="1:15" ht="16.5" thickTop="1" thickBot="1" x14ac:dyDescent="0.3">
      <c r="A2" s="128" t="s">
        <v>3</v>
      </c>
      <c r="B2" s="115">
        <v>120100</v>
      </c>
      <c r="G2" s="191"/>
    </row>
    <row r="3" spans="1:15" ht="26.25" customHeight="1" thickTop="1" thickBot="1" x14ac:dyDescent="0.3">
      <c r="G3" s="192"/>
    </row>
    <row r="4" spans="1:15" s="95" customFormat="1" ht="31.5" thickTop="1" thickBot="1" x14ac:dyDescent="0.3">
      <c r="A4" s="129" t="s">
        <v>6</v>
      </c>
      <c r="B4" s="130" t="s">
        <v>11</v>
      </c>
      <c r="C4" s="130" t="s">
        <v>16</v>
      </c>
      <c r="D4" s="131" t="s">
        <v>10</v>
      </c>
      <c r="E4" s="130" t="s">
        <v>7</v>
      </c>
      <c r="F4" s="130" t="s">
        <v>12</v>
      </c>
      <c r="G4" s="117" t="s">
        <v>260</v>
      </c>
      <c r="H4"/>
      <c r="I4"/>
      <c r="J4"/>
      <c r="K4"/>
      <c r="L4"/>
      <c r="M4"/>
      <c r="N4"/>
      <c r="O4"/>
    </row>
    <row r="5" spans="1:15" s="112" customFormat="1" ht="45.75" thickTop="1" x14ac:dyDescent="0.25">
      <c r="A5" s="118" t="s">
        <v>285</v>
      </c>
      <c r="B5" s="119" t="s">
        <v>307</v>
      </c>
      <c r="C5" s="119" t="s">
        <v>342</v>
      </c>
      <c r="D5" s="120">
        <v>42930</v>
      </c>
      <c r="E5" s="119">
        <v>10</v>
      </c>
      <c r="F5" s="119">
        <v>10</v>
      </c>
      <c r="G5" s="121">
        <v>1757</v>
      </c>
      <c r="H5"/>
      <c r="I5"/>
      <c r="J5"/>
      <c r="K5"/>
      <c r="L5"/>
      <c r="M5"/>
      <c r="N5"/>
      <c r="O5"/>
    </row>
    <row r="6" spans="1:15" s="112" customFormat="1" ht="60.75" thickBot="1" x14ac:dyDescent="0.3">
      <c r="A6" s="118" t="s">
        <v>286</v>
      </c>
      <c r="B6" s="119" t="s">
        <v>307</v>
      </c>
      <c r="C6" s="119" t="s">
        <v>342</v>
      </c>
      <c r="D6" s="120">
        <v>42930</v>
      </c>
      <c r="E6" s="119">
        <v>10</v>
      </c>
      <c r="F6" s="119">
        <v>10</v>
      </c>
      <c r="G6" s="122">
        <v>1828.8999999999999</v>
      </c>
      <c r="H6"/>
      <c r="I6"/>
      <c r="J6"/>
      <c r="K6"/>
      <c r="L6"/>
      <c r="M6"/>
      <c r="N6"/>
      <c r="O6"/>
    </row>
    <row r="7" spans="1:15" s="112" customFormat="1" ht="16.5" thickTop="1" thickBot="1" x14ac:dyDescent="0.3">
      <c r="A7" s="123" t="s">
        <v>250</v>
      </c>
      <c r="B7" s="97"/>
      <c r="C7" s="97"/>
      <c r="D7" s="97"/>
      <c r="E7" s="97"/>
      <c r="F7" s="124"/>
      <c r="G7" s="125">
        <v>3585.8999999999996</v>
      </c>
      <c r="H7"/>
      <c r="I7"/>
      <c r="J7"/>
      <c r="K7"/>
      <c r="L7"/>
      <c r="M7"/>
      <c r="N7"/>
      <c r="O7"/>
    </row>
    <row r="8" spans="1:15" ht="15.75" thickTop="1" x14ac:dyDescent="0.25">
      <c r="B8"/>
      <c r="C8"/>
      <c r="D8"/>
      <c r="E8"/>
    </row>
    <row r="9" spans="1:15" ht="16.5" thickTop="1" thickBot="1" x14ac:dyDescent="0.3">
      <c r="B9"/>
      <c r="C9"/>
      <c r="D9"/>
      <c r="E9"/>
    </row>
    <row r="10" spans="1:15" ht="15.75" thickTop="1" x14ac:dyDescent="0.25">
      <c r="B10"/>
      <c r="C10"/>
      <c r="D10"/>
      <c r="E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</sheetData>
  <sheetProtection algorithmName="SHA-512" hashValue="Dk5YjNZEdRm/SJ3owmSS6lKG/CQ2iks1DCWSlMWtpxD4Gpik/006h7x7FykxkbliV6R//UyPW5wPg7MFD+3g4Q==" saltValue="DGnJTSOEj/9pVF8ZhqhKJw==" spinCount="100000" sheet="1" objects="1" scenario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O402"/>
  <sheetViews>
    <sheetView showGridLines="0" workbookViewId="0">
      <selection activeCell="B26" sqref="B26"/>
    </sheetView>
  </sheetViews>
  <sheetFormatPr defaultRowHeight="15" x14ac:dyDescent="0.25"/>
  <cols>
    <col min="1" max="1" width="63.28515625" customWidth="1"/>
    <col min="2" max="2" width="16.28515625" style="133" customWidth="1"/>
    <col min="3" max="3" width="29.28515625" style="114" customWidth="1"/>
    <col min="4" max="4" width="14.7109375" style="96" customWidth="1"/>
    <col min="5" max="5" width="19.7109375" style="9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94" t="s">
        <v>309</v>
      </c>
      <c r="B1" s="113"/>
      <c r="G1" s="191"/>
    </row>
    <row r="2" spans="1:15" ht="16.5" thickTop="1" thickBot="1" x14ac:dyDescent="0.3">
      <c r="A2" s="128" t="s">
        <v>3</v>
      </c>
      <c r="B2" s="115">
        <v>120200</v>
      </c>
      <c r="G2" s="191"/>
    </row>
    <row r="3" spans="1:15" ht="26.25" customHeight="1" thickTop="1" thickBot="1" x14ac:dyDescent="0.3">
      <c r="G3" s="192"/>
    </row>
    <row r="4" spans="1:15" s="95" customFormat="1" ht="31.5" thickTop="1" thickBot="1" x14ac:dyDescent="0.3">
      <c r="A4" s="129" t="s">
        <v>6</v>
      </c>
      <c r="B4" s="130" t="s">
        <v>11</v>
      </c>
      <c r="C4" s="130" t="s">
        <v>16</v>
      </c>
      <c r="D4" s="131" t="s">
        <v>10</v>
      </c>
      <c r="E4" s="130" t="s">
        <v>7</v>
      </c>
      <c r="F4" s="130" t="s">
        <v>12</v>
      </c>
      <c r="G4" s="117" t="s">
        <v>260</v>
      </c>
      <c r="H4"/>
      <c r="I4"/>
      <c r="J4"/>
      <c r="K4"/>
      <c r="L4"/>
      <c r="M4"/>
      <c r="N4"/>
      <c r="O4"/>
    </row>
    <row r="5" spans="1:15" s="112" customFormat="1" ht="46.5" thickTop="1" thickBot="1" x14ac:dyDescent="0.3">
      <c r="A5" s="118" t="s">
        <v>290</v>
      </c>
      <c r="B5" s="119" t="s">
        <v>341</v>
      </c>
      <c r="C5" s="119" t="s">
        <v>342</v>
      </c>
      <c r="D5" s="120">
        <v>42930</v>
      </c>
      <c r="E5" s="119">
        <v>1</v>
      </c>
      <c r="F5" s="119">
        <v>1</v>
      </c>
      <c r="G5" s="121">
        <v>40</v>
      </c>
      <c r="H5"/>
      <c r="I5"/>
      <c r="J5"/>
      <c r="K5"/>
      <c r="L5"/>
      <c r="M5"/>
      <c r="N5"/>
      <c r="O5"/>
    </row>
    <row r="6" spans="1:15" s="112" customFormat="1" ht="16.5" thickTop="1" thickBot="1" x14ac:dyDescent="0.3">
      <c r="A6" s="123" t="s">
        <v>250</v>
      </c>
      <c r="B6" s="97"/>
      <c r="C6" s="97"/>
      <c r="D6" s="97"/>
      <c r="E6" s="97"/>
      <c r="F6" s="124"/>
      <c r="G6" s="125">
        <v>40</v>
      </c>
      <c r="H6"/>
      <c r="I6"/>
      <c r="J6"/>
      <c r="K6"/>
      <c r="L6"/>
      <c r="M6"/>
      <c r="N6"/>
      <c r="O6"/>
    </row>
    <row r="7" spans="1:15" s="112" customFormat="1" ht="15.75" thickTop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s="126" customFormat="1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s="126" customFormat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s="127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x14ac:dyDescent="0.25">
      <c r="B11"/>
      <c r="C11"/>
      <c r="D11"/>
      <c r="E11"/>
    </row>
    <row r="12" spans="1:15" x14ac:dyDescent="0.25">
      <c r="B12"/>
      <c r="C12"/>
      <c r="D12"/>
      <c r="E12"/>
    </row>
    <row r="13" spans="1:15" ht="15.75" thickBot="1" x14ac:dyDescent="0.3">
      <c r="B13"/>
      <c r="C13"/>
      <c r="D13"/>
      <c r="E13"/>
    </row>
    <row r="14" spans="1:15" ht="16.5" thickTop="1" thickBot="1" x14ac:dyDescent="0.3">
      <c r="B14"/>
      <c r="C14"/>
      <c r="D14"/>
      <c r="E14"/>
    </row>
    <row r="15" spans="1:15" ht="15.75" thickTop="1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</sheetData>
  <sheetProtection algorithmName="SHA-512" hashValue="+UpBMcH4OjgGPgyPOmt8PPrRXCPWJ0CEiH6c+aXVbNKsTjPjvuaC5v6LsjAQhsGBP4Rt79b3Qu4A/49/1cEosQ==" saltValue="Tg8oqFRu3/XvO+Y58uC6eg==" spinCount="100000" sheet="1" objects="1" scenario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O399"/>
  <sheetViews>
    <sheetView showGridLines="0" workbookViewId="0">
      <selection activeCell="C13" sqref="C13"/>
    </sheetView>
  </sheetViews>
  <sheetFormatPr defaultRowHeight="15" x14ac:dyDescent="0.25"/>
  <cols>
    <col min="1" max="1" width="63.28515625" customWidth="1"/>
    <col min="2" max="2" width="16.28515625" style="116" customWidth="1"/>
    <col min="3" max="3" width="29.28515625" style="114" customWidth="1"/>
    <col min="4" max="4" width="14.7109375" style="96" customWidth="1"/>
    <col min="5" max="5" width="19.7109375" style="9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94" t="s">
        <v>263</v>
      </c>
      <c r="B1" s="113"/>
      <c r="G1" s="191"/>
    </row>
    <row r="2" spans="1:15" ht="16.5" thickTop="1" thickBot="1" x14ac:dyDescent="0.3">
      <c r="A2" s="128" t="s">
        <v>3</v>
      </c>
      <c r="B2" s="115">
        <v>130000</v>
      </c>
      <c r="G2" s="191"/>
    </row>
    <row r="3" spans="1:15" ht="26.25" customHeight="1" thickTop="1" thickBot="1" x14ac:dyDescent="0.3">
      <c r="G3" s="192"/>
    </row>
    <row r="4" spans="1:15" s="95" customFormat="1" ht="31.5" thickTop="1" thickBot="1" x14ac:dyDescent="0.3">
      <c r="A4" s="129" t="s">
        <v>6</v>
      </c>
      <c r="B4" s="130" t="s">
        <v>11</v>
      </c>
      <c r="C4" s="130" t="s">
        <v>16</v>
      </c>
      <c r="D4" s="131" t="s">
        <v>10</v>
      </c>
      <c r="E4" s="130" t="s">
        <v>7</v>
      </c>
      <c r="F4" s="130" t="s">
        <v>12</v>
      </c>
      <c r="G4" s="117" t="s">
        <v>260</v>
      </c>
      <c r="H4"/>
      <c r="I4"/>
      <c r="J4"/>
      <c r="K4"/>
      <c r="L4"/>
      <c r="M4"/>
      <c r="N4"/>
      <c r="O4"/>
    </row>
    <row r="5" spans="1:15" s="112" customFormat="1" ht="45.75" thickTop="1" x14ac:dyDescent="0.25">
      <c r="A5" s="118" t="s">
        <v>290</v>
      </c>
      <c r="B5" s="119" t="s">
        <v>341</v>
      </c>
      <c r="C5" s="119" t="s">
        <v>342</v>
      </c>
      <c r="D5" s="120">
        <v>42930</v>
      </c>
      <c r="E5" s="119">
        <v>1</v>
      </c>
      <c r="F5" s="119">
        <v>1</v>
      </c>
      <c r="G5" s="121">
        <v>40</v>
      </c>
      <c r="H5"/>
      <c r="I5"/>
      <c r="J5"/>
      <c r="K5"/>
      <c r="L5"/>
      <c r="M5"/>
      <c r="N5"/>
      <c r="O5"/>
    </row>
    <row r="6" spans="1:15" s="112" customFormat="1" ht="30" x14ac:dyDescent="0.25">
      <c r="A6" s="118" t="s">
        <v>280</v>
      </c>
      <c r="B6" s="119" t="s">
        <v>305</v>
      </c>
      <c r="C6" s="119" t="s">
        <v>342</v>
      </c>
      <c r="D6" s="120">
        <v>42930</v>
      </c>
      <c r="E6" s="119">
        <v>1</v>
      </c>
      <c r="F6" s="119">
        <v>1</v>
      </c>
      <c r="G6" s="122">
        <v>23.93</v>
      </c>
      <c r="H6"/>
      <c r="I6"/>
      <c r="J6"/>
      <c r="K6"/>
      <c r="L6"/>
      <c r="M6"/>
      <c r="N6"/>
      <c r="O6"/>
    </row>
    <row r="7" spans="1:15" s="112" customFormat="1" ht="30" x14ac:dyDescent="0.25">
      <c r="A7" s="118" t="s">
        <v>281</v>
      </c>
      <c r="B7" s="119" t="s">
        <v>305</v>
      </c>
      <c r="C7" s="119" t="s">
        <v>342</v>
      </c>
      <c r="D7" s="120">
        <v>42930</v>
      </c>
      <c r="E7" s="119">
        <v>1</v>
      </c>
      <c r="F7" s="119">
        <v>1</v>
      </c>
      <c r="G7" s="122">
        <v>25.08</v>
      </c>
      <c r="H7"/>
      <c r="I7"/>
      <c r="J7"/>
      <c r="K7"/>
      <c r="L7"/>
      <c r="M7"/>
      <c r="N7"/>
      <c r="O7"/>
    </row>
    <row r="8" spans="1:15" s="126" customFormat="1" ht="30" x14ac:dyDescent="0.25">
      <c r="A8" s="118" t="s">
        <v>282</v>
      </c>
      <c r="B8" s="119" t="s">
        <v>305</v>
      </c>
      <c r="C8" s="119" t="s">
        <v>342</v>
      </c>
      <c r="D8" s="120">
        <v>42930</v>
      </c>
      <c r="E8" s="119">
        <v>1</v>
      </c>
      <c r="F8" s="119">
        <v>1</v>
      </c>
      <c r="G8" s="122">
        <v>42.98</v>
      </c>
      <c r="H8"/>
      <c r="I8"/>
      <c r="J8"/>
      <c r="K8"/>
      <c r="L8"/>
      <c r="M8"/>
      <c r="N8"/>
      <c r="O8"/>
    </row>
    <row r="9" spans="1:15" s="126" customFormat="1" ht="30" x14ac:dyDescent="0.25">
      <c r="A9" s="118" t="s">
        <v>283</v>
      </c>
      <c r="B9" s="119" t="s">
        <v>305</v>
      </c>
      <c r="C9" s="119" t="s">
        <v>342</v>
      </c>
      <c r="D9" s="120">
        <v>42930</v>
      </c>
      <c r="E9" s="119">
        <v>5</v>
      </c>
      <c r="F9" s="119">
        <v>5</v>
      </c>
      <c r="G9" s="122">
        <v>6.4</v>
      </c>
      <c r="H9"/>
      <c r="I9"/>
      <c r="J9"/>
      <c r="K9"/>
      <c r="L9"/>
      <c r="M9"/>
      <c r="N9"/>
      <c r="O9"/>
    </row>
    <row r="10" spans="1:15" s="127" customFormat="1" x14ac:dyDescent="0.25">
      <c r="A10" s="118" t="s">
        <v>284</v>
      </c>
      <c r="B10" s="119" t="s">
        <v>305</v>
      </c>
      <c r="C10" s="119" t="s">
        <v>342</v>
      </c>
      <c r="D10" s="120">
        <v>42930</v>
      </c>
      <c r="E10" s="119">
        <v>5</v>
      </c>
      <c r="F10" s="119">
        <v>5</v>
      </c>
      <c r="G10" s="122">
        <v>40</v>
      </c>
      <c r="H10"/>
      <c r="I10"/>
      <c r="J10"/>
      <c r="K10"/>
      <c r="L10"/>
      <c r="M10"/>
      <c r="N10"/>
      <c r="O10"/>
    </row>
    <row r="11" spans="1:15" ht="45" x14ac:dyDescent="0.25">
      <c r="A11" s="118" t="s">
        <v>292</v>
      </c>
      <c r="B11" s="119" t="s">
        <v>307</v>
      </c>
      <c r="C11" s="119" t="s">
        <v>342</v>
      </c>
      <c r="D11" s="120">
        <v>42930</v>
      </c>
      <c r="E11" s="119">
        <v>1</v>
      </c>
      <c r="F11" s="119">
        <v>1</v>
      </c>
      <c r="G11" s="122">
        <v>9.1</v>
      </c>
    </row>
    <row r="12" spans="1:15" ht="45" x14ac:dyDescent="0.25">
      <c r="A12" s="118" t="s">
        <v>293</v>
      </c>
      <c r="B12" s="119" t="s">
        <v>307</v>
      </c>
      <c r="C12" s="119" t="s">
        <v>342</v>
      </c>
      <c r="D12" s="120">
        <v>42930</v>
      </c>
      <c r="E12" s="119">
        <v>1</v>
      </c>
      <c r="F12" s="119">
        <v>1</v>
      </c>
      <c r="G12" s="122">
        <v>9.34</v>
      </c>
    </row>
    <row r="13" spans="1:15" ht="45.75" thickBot="1" x14ac:dyDescent="0.3">
      <c r="A13" s="118" t="s">
        <v>294</v>
      </c>
      <c r="B13" s="119" t="s">
        <v>307</v>
      </c>
      <c r="C13" s="119" t="s">
        <v>342</v>
      </c>
      <c r="D13" s="120">
        <v>42930</v>
      </c>
      <c r="E13" s="119">
        <v>1</v>
      </c>
      <c r="F13" s="119">
        <v>1</v>
      </c>
      <c r="G13" s="122">
        <v>7.3</v>
      </c>
    </row>
    <row r="14" spans="1:15" ht="16.5" thickTop="1" thickBot="1" x14ac:dyDescent="0.3">
      <c r="A14" s="123" t="s">
        <v>250</v>
      </c>
      <c r="B14" s="97"/>
      <c r="C14" s="97"/>
      <c r="D14" s="97"/>
      <c r="E14" s="97"/>
      <c r="F14" s="124"/>
      <c r="G14" s="125">
        <v>204.13</v>
      </c>
    </row>
    <row r="15" spans="1:15" ht="15.75" thickTop="1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</sheetData>
  <sheetProtection algorithmName="SHA-512" hashValue="XQcvo+bLO7G6I5/qAbxLSWVrRn14t0N2AMZPNzTZX5tUgEMC1hlDCx3xIp6piSh2FFw04cwv+A+J0DbJZSxgLg==" saltValue="ORJAw0nE3bdR99LsT4VTqQ==" spinCount="100000" sheet="1" objects="1" scenario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O399"/>
  <sheetViews>
    <sheetView showGridLines="0" workbookViewId="0">
      <selection activeCell="C13" sqref="C13"/>
    </sheetView>
  </sheetViews>
  <sheetFormatPr defaultRowHeight="15" x14ac:dyDescent="0.25"/>
  <cols>
    <col min="1" max="1" width="63.28515625" customWidth="1"/>
    <col min="2" max="2" width="16.28515625" style="116" customWidth="1"/>
    <col min="3" max="3" width="29.28515625" style="114" customWidth="1"/>
    <col min="4" max="4" width="14.7109375" style="96" customWidth="1"/>
    <col min="5" max="5" width="19.7109375" style="96" customWidth="1"/>
    <col min="6" max="6" width="16.7109375" customWidth="1"/>
    <col min="7" max="7" width="18.140625" customWidth="1"/>
    <col min="8" max="8" width="16.42578125" customWidth="1"/>
  </cols>
  <sheetData>
    <row r="1" spans="1:15" ht="21" customHeight="1" thickBot="1" x14ac:dyDescent="0.3">
      <c r="A1" s="94" t="s">
        <v>310</v>
      </c>
      <c r="B1" s="113"/>
      <c r="G1" s="191"/>
    </row>
    <row r="2" spans="1:15" ht="16.5" thickTop="1" thickBot="1" x14ac:dyDescent="0.3">
      <c r="A2" s="128" t="s">
        <v>3</v>
      </c>
      <c r="B2" s="115">
        <v>140530</v>
      </c>
      <c r="G2" s="191"/>
    </row>
    <row r="3" spans="1:15" ht="26.25" customHeight="1" thickTop="1" thickBot="1" x14ac:dyDescent="0.3">
      <c r="G3" s="192"/>
    </row>
    <row r="4" spans="1:15" s="95" customFormat="1" ht="31.5" thickTop="1" thickBot="1" x14ac:dyDescent="0.3">
      <c r="A4" s="129" t="s">
        <v>6</v>
      </c>
      <c r="B4" s="130" t="s">
        <v>11</v>
      </c>
      <c r="C4" s="130" t="s">
        <v>16</v>
      </c>
      <c r="D4" s="131" t="s">
        <v>10</v>
      </c>
      <c r="E4" s="130" t="s">
        <v>7</v>
      </c>
      <c r="F4" s="130" t="s">
        <v>12</v>
      </c>
      <c r="G4" s="117" t="s">
        <v>260</v>
      </c>
      <c r="H4"/>
      <c r="I4"/>
      <c r="J4"/>
      <c r="K4"/>
      <c r="L4"/>
      <c r="M4"/>
      <c r="N4"/>
      <c r="O4"/>
    </row>
    <row r="5" spans="1:15" s="112" customFormat="1" ht="30.75" thickTop="1" x14ac:dyDescent="0.25">
      <c r="A5" s="118" t="s">
        <v>300</v>
      </c>
      <c r="B5" s="119" t="s">
        <v>305</v>
      </c>
      <c r="C5" s="119" t="s">
        <v>342</v>
      </c>
      <c r="D5" s="120">
        <v>42930</v>
      </c>
      <c r="E5" s="119">
        <v>4</v>
      </c>
      <c r="F5" s="119">
        <v>4</v>
      </c>
      <c r="G5" s="121">
        <v>31.52</v>
      </c>
      <c r="H5"/>
      <c r="I5"/>
      <c r="J5"/>
      <c r="K5"/>
      <c r="L5"/>
      <c r="M5"/>
      <c r="N5"/>
      <c r="O5"/>
    </row>
    <row r="6" spans="1:15" s="112" customFormat="1" ht="30" x14ac:dyDescent="0.25">
      <c r="A6" s="118" t="s">
        <v>297</v>
      </c>
      <c r="B6" s="119" t="s">
        <v>305</v>
      </c>
      <c r="C6" s="119" t="s">
        <v>342</v>
      </c>
      <c r="D6" s="120">
        <v>42930</v>
      </c>
      <c r="E6" s="119">
        <v>4</v>
      </c>
      <c r="F6" s="119">
        <v>4</v>
      </c>
      <c r="G6" s="122">
        <v>26.4</v>
      </c>
      <c r="H6"/>
      <c r="I6"/>
      <c r="J6"/>
      <c r="K6"/>
      <c r="L6"/>
      <c r="M6"/>
      <c r="N6"/>
      <c r="O6"/>
    </row>
    <row r="7" spans="1:15" s="127" customFormat="1" ht="30" x14ac:dyDescent="0.25">
      <c r="A7" s="118" t="s">
        <v>298</v>
      </c>
      <c r="B7" s="119" t="s">
        <v>305</v>
      </c>
      <c r="C7" s="119" t="s">
        <v>342</v>
      </c>
      <c r="D7" s="120">
        <v>42930</v>
      </c>
      <c r="E7" s="119">
        <v>4</v>
      </c>
      <c r="F7" s="119">
        <v>4</v>
      </c>
      <c r="G7" s="122">
        <v>21.4</v>
      </c>
      <c r="H7"/>
      <c r="I7"/>
      <c r="J7"/>
      <c r="K7"/>
      <c r="L7"/>
      <c r="M7"/>
      <c r="N7"/>
      <c r="O7"/>
    </row>
    <row r="8" spans="1:15" ht="30" x14ac:dyDescent="0.25">
      <c r="A8" s="118" t="s">
        <v>302</v>
      </c>
      <c r="B8" s="119" t="s">
        <v>305</v>
      </c>
      <c r="C8" s="119" t="s">
        <v>342</v>
      </c>
      <c r="D8" s="120">
        <v>42930</v>
      </c>
      <c r="E8" s="119">
        <v>4</v>
      </c>
      <c r="F8" s="119">
        <v>4</v>
      </c>
      <c r="G8" s="122">
        <v>31.6</v>
      </c>
    </row>
    <row r="9" spans="1:15" ht="30" x14ac:dyDescent="0.25">
      <c r="A9" s="118" t="s">
        <v>299</v>
      </c>
      <c r="B9" s="119" t="s">
        <v>305</v>
      </c>
      <c r="C9" s="119" t="s">
        <v>342</v>
      </c>
      <c r="D9" s="120">
        <v>42930</v>
      </c>
      <c r="E9" s="119">
        <v>4</v>
      </c>
      <c r="F9" s="119">
        <v>4</v>
      </c>
      <c r="G9" s="122">
        <v>31.52</v>
      </c>
    </row>
    <row r="10" spans="1:15" ht="30" x14ac:dyDescent="0.25">
      <c r="A10" s="118" t="s">
        <v>295</v>
      </c>
      <c r="B10" s="119" t="s">
        <v>305</v>
      </c>
      <c r="C10" s="119" t="s">
        <v>342</v>
      </c>
      <c r="D10" s="120">
        <v>42930</v>
      </c>
      <c r="E10" s="119">
        <v>50</v>
      </c>
      <c r="F10" s="119">
        <v>50</v>
      </c>
      <c r="G10" s="122">
        <v>28.999999999999996</v>
      </c>
    </row>
    <row r="11" spans="1:15" ht="30" x14ac:dyDescent="0.25">
      <c r="A11" s="118" t="s">
        <v>301</v>
      </c>
      <c r="B11" s="119" t="s">
        <v>305</v>
      </c>
      <c r="C11" s="119" t="s">
        <v>342</v>
      </c>
      <c r="D11" s="120">
        <v>42930</v>
      </c>
      <c r="E11" s="119">
        <v>50</v>
      </c>
      <c r="F11" s="119">
        <v>50</v>
      </c>
      <c r="G11" s="122">
        <v>28.999999999999996</v>
      </c>
    </row>
    <row r="12" spans="1:15" ht="30.75" thickBot="1" x14ac:dyDescent="0.3">
      <c r="A12" s="118" t="s">
        <v>296</v>
      </c>
      <c r="B12" s="119" t="s">
        <v>305</v>
      </c>
      <c r="C12" s="119" t="s">
        <v>342</v>
      </c>
      <c r="D12" s="120">
        <v>42930</v>
      </c>
      <c r="E12" s="119">
        <v>50</v>
      </c>
      <c r="F12" s="119">
        <v>50</v>
      </c>
      <c r="G12" s="122">
        <v>28.999999999999996</v>
      </c>
    </row>
    <row r="13" spans="1:15" ht="16.5" thickTop="1" thickBot="1" x14ac:dyDescent="0.3">
      <c r="A13" s="123" t="s">
        <v>250</v>
      </c>
      <c r="B13" s="97"/>
      <c r="C13" s="97"/>
      <c r="D13" s="97"/>
      <c r="E13" s="97"/>
      <c r="F13" s="124"/>
      <c r="G13" s="125">
        <v>229.44</v>
      </c>
    </row>
    <row r="14" spans="1:15" ht="15.75" thickTop="1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</sheetData>
  <sheetProtection algorithmName="SHA-512" hashValue="EdFQSg+1Fgwawj034F5vWw/gRnryTxB7SB63gz+9JdzGmeO/6T9qmoz/pKXb7/OhNzHfYEUZuBA/LXiBvSnnuA==" saltValue="/xCxNDoFuEQlIeO3AZKARw==" spinCount="100000" sheet="1" objects="1" scenario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27</vt:i4>
      </vt:variant>
      <vt:variant>
        <vt:lpstr>Intervalos nomeados</vt:lpstr>
      </vt:variant>
      <vt:variant>
        <vt:i4>1</vt:i4>
      </vt:variant>
    </vt:vector>
  </HeadingPairs>
  <TitlesOfParts>
    <vt:vector size="28" baseType="lpstr">
      <vt:lpstr>Plan2</vt:lpstr>
      <vt:lpstr>2017</vt:lpstr>
      <vt:lpstr>MENU</vt:lpstr>
      <vt:lpstr>100.600</vt:lpstr>
      <vt:lpstr>110.200</vt:lpstr>
      <vt:lpstr>120.100</vt:lpstr>
      <vt:lpstr>120.200</vt:lpstr>
      <vt:lpstr>130.000</vt:lpstr>
      <vt:lpstr>140.530</vt:lpstr>
      <vt:lpstr>150.300</vt:lpstr>
      <vt:lpstr>160.010</vt:lpstr>
      <vt:lpstr>170.000</vt:lpstr>
      <vt:lpstr>180.000</vt:lpstr>
      <vt:lpstr>210.000</vt:lpstr>
      <vt:lpstr>220.300</vt:lpstr>
      <vt:lpstr>220.410</vt:lpstr>
      <vt:lpstr>230.100</vt:lpstr>
      <vt:lpstr>230.300</vt:lpstr>
      <vt:lpstr>240.000</vt:lpstr>
      <vt:lpstr>250.000</vt:lpstr>
      <vt:lpstr>250.020</vt:lpstr>
      <vt:lpstr>270.100</vt:lpstr>
      <vt:lpstr>280.000</vt:lpstr>
      <vt:lpstr>290.300</vt:lpstr>
      <vt:lpstr>300.000</vt:lpstr>
      <vt:lpstr>400.000</vt:lpstr>
      <vt:lpstr>600.000</vt:lpstr>
      <vt:lpstr>'2017'!Area_de_impressao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LUCÉLIA</dc:creator>
  <cp:lastModifiedBy>carlosveiga</cp:lastModifiedBy>
  <cp:lastPrinted>2016-05-09T12:14:31Z</cp:lastPrinted>
  <dcterms:created xsi:type="dcterms:W3CDTF">2016-03-18T12:19:18Z</dcterms:created>
  <dcterms:modified xsi:type="dcterms:W3CDTF">2019-08-09T17:36:53Z</dcterms:modified>
</cp:coreProperties>
</file>