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pivotTables/pivotTable4.xml" ContentType="application/vnd.openxmlformats-officedocument.spreadsheetml.pivotTable+xml"/>
  <Override PartName="/xl/drawings/drawing5.xml" ContentType="application/vnd.openxmlformats-officedocument.drawing+xml"/>
  <Override PartName="/xl/pivotTables/pivotTable5.xml" ContentType="application/vnd.openxmlformats-officedocument.spreadsheetml.pivotTable+xml"/>
  <Override PartName="/xl/drawings/drawing6.xml" ContentType="application/vnd.openxmlformats-officedocument.drawing+xml"/>
  <Override PartName="/xl/pivotTables/pivotTable6.xml" ContentType="application/vnd.openxmlformats-officedocument.spreadsheetml.pivotTable+xml"/>
  <Override PartName="/xl/drawings/drawing7.xml" ContentType="application/vnd.openxmlformats-officedocument.drawing+xml"/>
  <Override PartName="/xl/pivotTables/pivotTable7.xml" ContentType="application/vnd.openxmlformats-officedocument.spreadsheetml.pivotTable+xml"/>
  <Override PartName="/xl/drawings/drawing8.xml" ContentType="application/vnd.openxmlformats-officedocument.drawing+xml"/>
  <Override PartName="/xl/pivotTables/pivotTable8.xml" ContentType="application/vnd.openxmlformats-officedocument.spreadsheetml.pivotTable+xml"/>
  <Override PartName="/xl/drawings/drawing9.xml" ContentType="application/vnd.openxmlformats-officedocument.drawing+xml"/>
  <Override PartName="/xl/pivotTables/pivotTable9.xml" ContentType="application/vnd.openxmlformats-officedocument.spreadsheetml.pivotTable+xml"/>
  <Override PartName="/xl/drawings/drawing10.xml" ContentType="application/vnd.openxmlformats-officedocument.drawing+xml"/>
  <Override PartName="/xl/pivotTables/pivotTable10.xml" ContentType="application/vnd.openxmlformats-officedocument.spreadsheetml.pivotTable+xml"/>
  <Override PartName="/xl/drawings/drawing11.xml" ContentType="application/vnd.openxmlformats-officedocument.drawing+xml"/>
  <Override PartName="/xl/pivotTables/pivotTable11.xml" ContentType="application/vnd.openxmlformats-officedocument.spreadsheetml.pivotTable+xml"/>
  <Override PartName="/xl/drawings/drawing12.xml" ContentType="application/vnd.openxmlformats-officedocument.drawing+xml"/>
  <Override PartName="/xl/pivotTables/pivotTable12.xml" ContentType="application/vnd.openxmlformats-officedocument.spreadsheetml.pivotTable+xml"/>
  <Override PartName="/xl/drawings/drawing13.xml" ContentType="application/vnd.openxmlformats-officedocument.drawing+xml"/>
  <Override PartName="/xl/pivotTables/pivotTable13.xml" ContentType="application/vnd.openxmlformats-officedocument.spreadsheetml.pivotTable+xml"/>
  <Override PartName="/xl/drawings/drawing14.xml" ContentType="application/vnd.openxmlformats-officedocument.drawing+xml"/>
  <Override PartName="/xl/pivotTables/pivotTable14.xml" ContentType="application/vnd.openxmlformats-officedocument.spreadsheetml.pivotTable+xml"/>
  <Override PartName="/xl/drawings/drawing15.xml" ContentType="application/vnd.openxmlformats-officedocument.drawing+xml"/>
  <Override PartName="/xl/pivotTables/pivotTable15.xml" ContentType="application/vnd.openxmlformats-officedocument.spreadsheetml.pivotTable+xml"/>
  <Override PartName="/xl/drawings/drawing16.xml" ContentType="application/vnd.openxmlformats-officedocument.drawing+xml"/>
  <Override PartName="/xl/pivotTables/pivotTable16.xml" ContentType="application/vnd.openxmlformats-officedocument.spreadsheetml.pivotTable+xml"/>
  <Override PartName="/xl/drawings/drawing17.xml" ContentType="application/vnd.openxmlformats-officedocument.drawing+xml"/>
  <Override PartName="/xl/pivotTables/pivotTable17.xml" ContentType="application/vnd.openxmlformats-officedocument.spreadsheetml.pivotTable+xml"/>
  <Override PartName="/xl/drawings/drawing18.xml" ContentType="application/vnd.openxmlformats-officedocument.drawing+xml"/>
  <Override PartName="/xl/pivotTables/pivotTable18.xml" ContentType="application/vnd.openxmlformats-officedocument.spreadsheetml.pivotTable+xml"/>
  <Override PartName="/xl/drawings/drawing19.xml" ContentType="application/vnd.openxmlformats-officedocument.drawing+xml"/>
  <Override PartName="/xl/pivotTables/pivotTable19.xml" ContentType="application/vnd.openxmlformats-officedocument.spreadsheetml.pivotTable+xml"/>
  <Override PartName="/xl/drawings/drawing20.xml" ContentType="application/vnd.openxmlformats-officedocument.drawing+xml"/>
  <Override PartName="/xl/pivotTables/pivotTable20.xml" ContentType="application/vnd.openxmlformats-officedocument.spreadsheetml.pivotTable+xml"/>
  <Override PartName="/xl/drawings/drawing21.xml" ContentType="application/vnd.openxmlformats-officedocument.drawing+xml"/>
  <Override PartName="/xl/pivotTables/pivotTable21.xml" ContentType="application/vnd.openxmlformats-officedocument.spreadsheetml.pivotTable+xml"/>
  <Override PartName="/xl/drawings/drawing22.xml" ContentType="application/vnd.openxmlformats-officedocument.drawing+xml"/>
  <Override PartName="/xl/pivotTables/pivotTable22.xml" ContentType="application/vnd.openxmlformats-officedocument.spreadsheetml.pivotTable+xml"/>
  <Override PartName="/xl/drawings/drawing23.xml" ContentType="application/vnd.openxmlformats-officedocument.drawing+xml"/>
  <Override PartName="/xl/pivotTables/pivotTable23.xml" ContentType="application/vnd.openxmlformats-officedocument.spreadsheetml.pivotTable+xml"/>
  <Override PartName="/xl/drawings/drawing24.xml" ContentType="application/vnd.openxmlformats-officedocument.drawing+xml"/>
  <Override PartName="/xl/pivotTables/pivotTable24.xml" ContentType="application/vnd.openxmlformats-officedocument.spreadsheetml.pivotTable+xml"/>
  <Override PartName="/xl/drawings/drawing25.xml" ContentType="application/vnd.openxmlformats-officedocument.drawing+xml"/>
  <Override PartName="/xl/pivotTables/pivotTable25.xml" ContentType="application/vnd.openxmlformats-officedocument.spreadsheetml.pivotTable+xml"/>
  <Override PartName="/xl/drawings/drawing26.xml" ContentType="application/vnd.openxmlformats-officedocument.drawing+xml"/>
  <Override PartName="/xl/pivotTables/pivotTable26.xml" ContentType="application/vnd.openxmlformats-officedocument.spreadsheetml.pivotTable+xml"/>
  <Override PartName="/xl/drawings/drawing27.xml" ContentType="application/vnd.openxmlformats-officedocument.drawing+xml"/>
  <Override PartName="/xl/pivotTables/pivotTable27.xml" ContentType="application/vnd.openxmlformats-officedocument.spreadsheetml.pivotTable+xml"/>
  <Override PartName="/xl/drawings/drawing28.xml" ContentType="application/vnd.openxmlformats-officedocument.drawing+xml"/>
  <Override PartName="/xl/pivotTables/pivotTable28.xml" ContentType="application/vnd.openxmlformats-officedocument.spreadsheetml.pivotTable+xml"/>
  <Override PartName="/xl/drawings/drawing29.xml" ContentType="application/vnd.openxmlformats-officedocument.drawing+xml"/>
  <Override PartName="/xl/pivotTables/pivotTable29.xml" ContentType="application/vnd.openxmlformats-officedocument.spreadsheetml.pivotTable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Z:\RELATÓRIO DE PEDIDOS EMPENHADOS\Finalizado\CONSUMO\GRUPOS ORIEL\30.16 MATERIAL DE EXPEDIENTE 30.16, 30.16A e 30.16B\30.16A\"/>
    </mc:Choice>
  </mc:AlternateContent>
  <bookViews>
    <workbookView xWindow="0" yWindow="0" windowWidth="24000" windowHeight="9735" tabRatio="145" firstSheet="2" activeTab="2"/>
  </bookViews>
  <sheets>
    <sheet name="Plan2" sheetId="2" state="hidden" r:id="rId1"/>
    <sheet name="2017" sheetId="120" state="hidden" r:id="rId2"/>
    <sheet name="MENU" sheetId="61" r:id="rId3"/>
    <sheet name="100.070" sheetId="127" r:id="rId4"/>
    <sheet name="100.100" sheetId="129" r:id="rId5"/>
    <sheet name="100.600" sheetId="162" r:id="rId6"/>
    <sheet name="130.000" sheetId="130" r:id="rId7"/>
    <sheet name="140.000" sheetId="134" r:id="rId8"/>
    <sheet name="140.530" sheetId="133" r:id="rId9"/>
    <sheet name="150.000" sheetId="135" r:id="rId10"/>
    <sheet name="150.080" sheetId="137" r:id="rId11"/>
    <sheet name="150.100" sheetId="159" r:id="rId12"/>
    <sheet name="150.200" sheetId="145" r:id="rId13"/>
    <sheet name="150.300" sheetId="146" r:id="rId14"/>
    <sheet name="160.010" sheetId="148" r:id="rId15"/>
    <sheet name="160.101" sheetId="163" r:id="rId16"/>
    <sheet name="170.000" sheetId="131" r:id="rId17"/>
    <sheet name="180.000" sheetId="132" r:id="rId18"/>
    <sheet name="210.031" sheetId="165" r:id="rId19"/>
    <sheet name="220.200" sheetId="166" r:id="rId20"/>
    <sheet name="220.500" sheetId="167" r:id="rId21"/>
    <sheet name="230.300" sheetId="168" r:id="rId22"/>
    <sheet name="240.000" sheetId="169" r:id="rId23"/>
    <sheet name="250.000" sheetId="170" r:id="rId24"/>
    <sheet name="250.020" sheetId="149" r:id="rId25"/>
    <sheet name="260.200" sheetId="150" r:id="rId26"/>
    <sheet name="270.100" sheetId="151" r:id="rId27"/>
    <sheet name="280.000" sheetId="172" r:id="rId28"/>
    <sheet name="280.300" sheetId="173" r:id="rId29"/>
    <sheet name="290.000" sheetId="157" r:id="rId30"/>
    <sheet name="400.000" sheetId="158" r:id="rId31"/>
    <sheet name="600.000" sheetId="174" r:id="rId32"/>
  </sheets>
  <definedNames>
    <definedName name="_xlnm._FilterDatabase" localSheetId="1" hidden="1">'2017'!$A$1:$R$464</definedName>
    <definedName name="_xlnm.Print_Area" localSheetId="1">'2017'!$A$1:$R$446</definedName>
  </definedNames>
  <calcPr calcId="152511"/>
  <pivotCaches>
    <pivotCache cacheId="0" r:id="rId3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3" i="120" l="1"/>
  <c r="O279" i="120"/>
  <c r="O277" i="120"/>
  <c r="K308" i="120" l="1"/>
  <c r="K309" i="120"/>
  <c r="K310" i="120"/>
  <c r="K311" i="120"/>
  <c r="K312" i="120"/>
  <c r="K313" i="120"/>
  <c r="K314" i="120"/>
  <c r="K315" i="120"/>
  <c r="K316" i="120"/>
  <c r="K317" i="120"/>
  <c r="K318" i="120"/>
  <c r="K319" i="120"/>
  <c r="K320" i="120"/>
  <c r="K321" i="120"/>
  <c r="K322" i="120"/>
  <c r="K323" i="120"/>
  <c r="K324" i="120"/>
  <c r="K325" i="120"/>
  <c r="K326" i="120"/>
  <c r="K327" i="120"/>
  <c r="K328" i="120"/>
  <c r="K329" i="120"/>
  <c r="K330" i="120"/>
  <c r="K331" i="120"/>
  <c r="K332" i="120"/>
  <c r="K333" i="120"/>
  <c r="K334" i="120"/>
  <c r="K335" i="120"/>
  <c r="K336" i="120"/>
  <c r="K337" i="120"/>
  <c r="K338" i="120"/>
  <c r="K339" i="120"/>
  <c r="K340" i="120"/>
  <c r="K341" i="120"/>
  <c r="K342" i="120"/>
  <c r="K343" i="120"/>
  <c r="K344" i="120"/>
  <c r="K345" i="120"/>
  <c r="K346" i="120"/>
  <c r="K347" i="120"/>
  <c r="K348" i="120"/>
  <c r="K349" i="120"/>
  <c r="K350" i="120"/>
  <c r="K351" i="120"/>
  <c r="K352" i="120"/>
  <c r="K353" i="120"/>
  <c r="K354" i="120"/>
  <c r="K355" i="120"/>
  <c r="K356" i="120"/>
  <c r="K357" i="120"/>
  <c r="K358" i="120"/>
  <c r="K359" i="120"/>
  <c r="K360" i="120"/>
  <c r="K361" i="120"/>
  <c r="K362" i="120"/>
  <c r="K363" i="120"/>
  <c r="K364" i="120"/>
  <c r="K365" i="120"/>
  <c r="K366" i="120"/>
  <c r="K367" i="120"/>
  <c r="K368" i="120"/>
  <c r="K369" i="120"/>
  <c r="K370" i="120"/>
  <c r="K371" i="120"/>
  <c r="K372" i="120"/>
  <c r="K373" i="120"/>
  <c r="K374" i="120"/>
  <c r="K375" i="120"/>
  <c r="K376" i="120"/>
  <c r="K377" i="120"/>
  <c r="K378" i="120"/>
  <c r="K379" i="120"/>
  <c r="K380" i="120"/>
  <c r="K381" i="120"/>
  <c r="K382" i="120"/>
  <c r="K383" i="120"/>
  <c r="K384" i="120"/>
  <c r="K385" i="120"/>
  <c r="K386" i="120"/>
  <c r="K387" i="120"/>
  <c r="K388" i="120"/>
  <c r="K389" i="120"/>
  <c r="K390" i="120"/>
  <c r="K391" i="120"/>
  <c r="K392" i="120"/>
  <c r="K393" i="120"/>
  <c r="K394" i="120"/>
  <c r="K395" i="120"/>
  <c r="K396" i="120"/>
  <c r="K397" i="120"/>
  <c r="K398" i="120"/>
  <c r="K399" i="120"/>
  <c r="K400" i="120"/>
  <c r="K307" i="120"/>
  <c r="K306" i="120"/>
  <c r="K303" i="120"/>
  <c r="K302" i="120"/>
  <c r="K283" i="120"/>
  <c r="K279" i="120"/>
  <c r="K277" i="120"/>
  <c r="K274" i="120"/>
  <c r="K260" i="120"/>
  <c r="K253" i="120"/>
  <c r="O288" i="120" l="1"/>
  <c r="O284" i="120"/>
  <c r="O281" i="120"/>
  <c r="O280" i="120"/>
  <c r="O278" i="120"/>
  <c r="O276" i="120"/>
  <c r="O275" i="120"/>
  <c r="O273" i="120"/>
  <c r="O272" i="120"/>
  <c r="O269" i="120"/>
  <c r="O268" i="120"/>
  <c r="O267" i="120"/>
  <c r="O266" i="120"/>
  <c r="O265" i="120"/>
  <c r="O282" i="120"/>
  <c r="O271" i="120"/>
  <c r="O270" i="120"/>
  <c r="O287" i="120"/>
  <c r="O297" i="120"/>
  <c r="O296" i="120"/>
  <c r="O295" i="120"/>
  <c r="O294" i="120"/>
  <c r="O293" i="120"/>
  <c r="O292" i="120"/>
  <c r="O291" i="120"/>
  <c r="O290" i="120"/>
  <c r="O289" i="120"/>
  <c r="O285" i="120"/>
  <c r="O274" i="120"/>
  <c r="O179" i="120" l="1"/>
  <c r="O180" i="120"/>
  <c r="O177" i="120"/>
  <c r="O178" i="120"/>
  <c r="O176" i="120"/>
  <c r="K167" i="120" l="1"/>
  <c r="K168" i="120"/>
  <c r="K169" i="120"/>
  <c r="K170" i="120"/>
  <c r="K171" i="120"/>
  <c r="K172" i="120"/>
  <c r="K173" i="120"/>
  <c r="K174" i="120"/>
  <c r="K175" i="120"/>
  <c r="K176" i="120"/>
  <c r="K177" i="120"/>
  <c r="K178" i="120"/>
  <c r="K179" i="120"/>
  <c r="K180" i="120"/>
  <c r="K181" i="120"/>
  <c r="K182" i="120"/>
  <c r="K183" i="120"/>
  <c r="K184" i="120"/>
  <c r="K185" i="120"/>
  <c r="K186" i="120"/>
  <c r="K187" i="120"/>
  <c r="K188" i="120"/>
  <c r="K189" i="120"/>
  <c r="K190" i="120"/>
  <c r="K191" i="120"/>
  <c r="K192" i="120"/>
  <c r="K193" i="120"/>
  <c r="K194" i="120"/>
  <c r="K195" i="120"/>
  <c r="K196" i="120"/>
  <c r="K197" i="120"/>
  <c r="K198" i="120"/>
  <c r="K199" i="120"/>
  <c r="K200" i="120"/>
  <c r="K201" i="120"/>
  <c r="K202" i="120"/>
  <c r="K203" i="120"/>
  <c r="K204" i="120"/>
  <c r="K205" i="120"/>
  <c r="K206" i="120"/>
  <c r="K207" i="120"/>
  <c r="K208" i="120"/>
  <c r="K209" i="120"/>
  <c r="K210" i="120"/>
  <c r="K211" i="120"/>
  <c r="K212" i="120"/>
  <c r="K213" i="120"/>
  <c r="K214" i="120"/>
  <c r="K215" i="120"/>
  <c r="K216" i="120"/>
  <c r="K217" i="120"/>
  <c r="K218" i="120"/>
  <c r="K219" i="120"/>
  <c r="K220" i="120"/>
  <c r="K221" i="120"/>
  <c r="K222" i="120"/>
  <c r="K223" i="120"/>
  <c r="K224" i="120"/>
  <c r="K225" i="120"/>
  <c r="K226" i="120"/>
  <c r="K227" i="120"/>
  <c r="K228" i="120"/>
  <c r="K229" i="120"/>
  <c r="K230" i="120"/>
  <c r="K231" i="120"/>
  <c r="K232" i="120"/>
  <c r="K233" i="120"/>
  <c r="K234" i="120"/>
  <c r="K235" i="120"/>
  <c r="K236" i="120"/>
  <c r="K237" i="120"/>
  <c r="K238" i="120"/>
  <c r="K239" i="120"/>
  <c r="K240" i="120"/>
  <c r="K241" i="120"/>
  <c r="K242" i="120"/>
  <c r="K243" i="120"/>
  <c r="K244" i="120"/>
  <c r="K245" i="120"/>
  <c r="K246" i="120"/>
  <c r="K247" i="120"/>
  <c r="K248" i="120"/>
  <c r="K249" i="120"/>
  <c r="K250" i="120"/>
  <c r="K251" i="120"/>
  <c r="K252" i="120"/>
  <c r="K254" i="120"/>
  <c r="K255" i="120"/>
  <c r="K256" i="120"/>
  <c r="K257" i="120"/>
  <c r="K258" i="120"/>
  <c r="O3" i="120" l="1"/>
  <c r="O4" i="120"/>
  <c r="O5" i="120"/>
  <c r="O6" i="120"/>
  <c r="O7" i="120"/>
  <c r="O8" i="120"/>
  <c r="O9" i="120"/>
  <c r="O10" i="120"/>
  <c r="O11" i="120"/>
  <c r="O12" i="120"/>
  <c r="O13" i="120"/>
  <c r="O14" i="120"/>
  <c r="O15" i="120"/>
  <c r="O16" i="120"/>
  <c r="O17" i="120"/>
  <c r="O18" i="120"/>
  <c r="O19" i="120"/>
  <c r="O20" i="120"/>
  <c r="O21" i="120"/>
  <c r="O22" i="120"/>
  <c r="O23" i="120"/>
  <c r="O24" i="120"/>
  <c r="O25" i="120"/>
  <c r="O26" i="120"/>
  <c r="O27" i="120"/>
  <c r="O28" i="120"/>
  <c r="O29" i="120"/>
  <c r="O30" i="120"/>
  <c r="O31" i="120"/>
  <c r="O32" i="120"/>
  <c r="O33" i="120"/>
  <c r="O34" i="120"/>
  <c r="O35" i="120"/>
  <c r="O36" i="120"/>
  <c r="O37" i="120"/>
  <c r="O38" i="120"/>
  <c r="O39" i="120"/>
  <c r="O40" i="120"/>
  <c r="O41" i="120"/>
  <c r="O42" i="120"/>
  <c r="O43" i="120"/>
  <c r="O44" i="120"/>
  <c r="O45" i="120"/>
  <c r="O46" i="120"/>
  <c r="O47" i="120"/>
  <c r="O48" i="120"/>
  <c r="O49" i="120"/>
  <c r="O50" i="120"/>
  <c r="O51" i="120"/>
  <c r="O52" i="120"/>
  <c r="O53" i="120"/>
  <c r="O54" i="120"/>
  <c r="O55" i="120"/>
  <c r="O56" i="120"/>
  <c r="O57" i="120"/>
  <c r="O58" i="120"/>
  <c r="O59" i="120"/>
  <c r="O60" i="120"/>
  <c r="O61" i="120"/>
  <c r="O62" i="120"/>
  <c r="O63" i="120"/>
  <c r="O64" i="120"/>
  <c r="O65" i="120"/>
  <c r="O66" i="120"/>
  <c r="O67" i="120"/>
  <c r="O68" i="120"/>
  <c r="O69" i="120"/>
  <c r="O70" i="120"/>
  <c r="O71" i="120"/>
  <c r="O72" i="120"/>
  <c r="O73" i="120"/>
  <c r="O74" i="120"/>
  <c r="O75" i="120"/>
  <c r="O76" i="120"/>
  <c r="O77" i="120"/>
  <c r="O78" i="120"/>
  <c r="O79" i="120"/>
  <c r="O80" i="120"/>
  <c r="O81" i="120"/>
  <c r="O82" i="120"/>
  <c r="O83" i="120"/>
  <c r="O84" i="120"/>
  <c r="O85" i="120"/>
  <c r="O86" i="120"/>
  <c r="O87" i="120"/>
  <c r="O88" i="120"/>
  <c r="O89" i="120"/>
  <c r="O90" i="120"/>
  <c r="O91" i="120"/>
  <c r="O92" i="120"/>
  <c r="O93" i="120"/>
  <c r="O94" i="120"/>
  <c r="O95" i="120"/>
  <c r="O96" i="120"/>
  <c r="O97" i="120"/>
  <c r="O98" i="120"/>
  <c r="O99" i="120"/>
  <c r="O100" i="120"/>
  <c r="O101" i="120"/>
  <c r="O102" i="120"/>
  <c r="O103" i="120"/>
  <c r="O104" i="120"/>
  <c r="O105" i="120"/>
  <c r="O106" i="120"/>
  <c r="O107" i="120"/>
  <c r="O108" i="120"/>
  <c r="O109" i="120"/>
  <c r="O110" i="120"/>
  <c r="O111" i="120"/>
  <c r="O112" i="120"/>
  <c r="O113" i="120"/>
  <c r="O114" i="120"/>
  <c r="O115" i="120"/>
  <c r="O116" i="120"/>
  <c r="O117" i="120"/>
  <c r="O118" i="120"/>
  <c r="O119" i="120"/>
  <c r="O120" i="120"/>
  <c r="O121" i="120"/>
  <c r="O122" i="120"/>
  <c r="O123" i="120"/>
  <c r="O124" i="120"/>
  <c r="O125" i="120"/>
  <c r="O126" i="120"/>
  <c r="O127" i="120"/>
  <c r="O128" i="120"/>
  <c r="O129" i="120"/>
  <c r="O130" i="120"/>
  <c r="O131" i="120"/>
  <c r="O132" i="120"/>
  <c r="O133" i="120"/>
  <c r="O134" i="120"/>
  <c r="O135" i="120"/>
  <c r="O136" i="120"/>
  <c r="O137" i="120"/>
  <c r="O138" i="120"/>
  <c r="O139" i="120"/>
  <c r="O140" i="120"/>
  <c r="O141" i="120"/>
  <c r="O142" i="120"/>
  <c r="O143" i="120"/>
  <c r="O144" i="120"/>
  <c r="O145" i="120"/>
  <c r="O146" i="120"/>
  <c r="O147" i="120"/>
  <c r="O148" i="120"/>
  <c r="O149" i="120"/>
  <c r="O150" i="120"/>
  <c r="O151" i="120"/>
  <c r="O152" i="120"/>
  <c r="O153" i="120"/>
  <c r="O154" i="120"/>
  <c r="O155" i="120"/>
  <c r="O156" i="120"/>
  <c r="O157" i="120"/>
  <c r="O158" i="120"/>
  <c r="O159" i="120"/>
  <c r="O160" i="120"/>
  <c r="O161" i="120"/>
  <c r="O162" i="120"/>
  <c r="O163" i="120"/>
  <c r="O164" i="120"/>
  <c r="O165" i="120"/>
  <c r="O166" i="120"/>
  <c r="O167" i="120"/>
  <c r="O168" i="120"/>
  <c r="O169" i="120"/>
  <c r="O170" i="120"/>
  <c r="O171" i="120"/>
  <c r="O172" i="120"/>
  <c r="O173" i="120"/>
  <c r="O174" i="120"/>
  <c r="O175" i="120"/>
  <c r="O181" i="120"/>
  <c r="O182" i="120"/>
  <c r="O183" i="120"/>
  <c r="O184" i="120"/>
  <c r="O185" i="120"/>
  <c r="O186" i="120"/>
  <c r="O187" i="120"/>
  <c r="O188" i="120"/>
  <c r="O189" i="120"/>
  <c r="O190" i="120"/>
  <c r="O191" i="120"/>
  <c r="O192" i="120"/>
  <c r="O193" i="120"/>
  <c r="O194" i="120"/>
  <c r="O195" i="120"/>
  <c r="O196" i="120"/>
  <c r="O197" i="120"/>
  <c r="O198" i="120"/>
  <c r="O199" i="120"/>
  <c r="O200" i="120"/>
  <c r="O201" i="120"/>
  <c r="O202" i="120"/>
  <c r="O203" i="120"/>
  <c r="O204" i="120"/>
  <c r="O205" i="120"/>
  <c r="O206" i="120"/>
  <c r="O207" i="120"/>
  <c r="O208" i="120"/>
  <c r="O209" i="120"/>
  <c r="O210" i="120"/>
  <c r="O211" i="120"/>
  <c r="O212" i="120"/>
  <c r="O213" i="120"/>
  <c r="O214" i="120"/>
  <c r="O215" i="120"/>
  <c r="O216" i="120"/>
  <c r="O217" i="120"/>
  <c r="O218" i="120"/>
  <c r="O219" i="120"/>
  <c r="O220" i="120"/>
  <c r="O221" i="120"/>
  <c r="O222" i="120"/>
  <c r="O223" i="120"/>
  <c r="O224" i="120"/>
  <c r="O225" i="120"/>
  <c r="O226" i="120"/>
  <c r="O227" i="120"/>
  <c r="O228" i="120"/>
  <c r="O229" i="120"/>
  <c r="O230" i="120"/>
  <c r="O231" i="120"/>
  <c r="O232" i="120"/>
  <c r="O233" i="120"/>
  <c r="O234" i="120"/>
  <c r="O235" i="120"/>
  <c r="O236" i="120"/>
  <c r="O237" i="120"/>
  <c r="O238" i="120"/>
  <c r="O239" i="120"/>
  <c r="O240" i="120"/>
  <c r="O241" i="120"/>
  <c r="O242" i="120"/>
  <c r="O243" i="120"/>
  <c r="O244" i="120"/>
  <c r="O245" i="120"/>
  <c r="O246" i="120"/>
  <c r="O247" i="120"/>
  <c r="O248" i="120"/>
  <c r="O249" i="120"/>
  <c r="O250" i="120"/>
  <c r="O251" i="120"/>
  <c r="O252" i="120"/>
  <c r="O253" i="120"/>
  <c r="O254" i="120"/>
  <c r="O255" i="120"/>
  <c r="O256" i="120"/>
  <c r="O257" i="120"/>
  <c r="O258" i="120"/>
  <c r="O259" i="120"/>
  <c r="O260" i="120"/>
  <c r="O261" i="120"/>
  <c r="O262" i="120"/>
  <c r="O263" i="120"/>
  <c r="O264" i="120"/>
  <c r="O2" i="120"/>
  <c r="I137" i="120" l="1"/>
  <c r="K162" i="120" l="1"/>
  <c r="K153" i="120"/>
  <c r="K154" i="120"/>
  <c r="K155" i="120"/>
  <c r="K156" i="120"/>
  <c r="K157" i="120"/>
  <c r="K158" i="120"/>
  <c r="K159" i="120"/>
  <c r="K160" i="120"/>
  <c r="K161" i="120"/>
  <c r="K152" i="120"/>
  <c r="K151" i="120"/>
  <c r="K150" i="120"/>
  <c r="K149" i="120"/>
  <c r="K148" i="120"/>
  <c r="K147" i="120"/>
  <c r="K134" i="120"/>
  <c r="K133" i="120"/>
  <c r="K132" i="120"/>
  <c r="K131" i="120"/>
  <c r="K130" i="120"/>
  <c r="K129" i="120"/>
  <c r="K128" i="120"/>
  <c r="K127" i="120"/>
  <c r="K114" i="120"/>
  <c r="K115" i="120"/>
  <c r="K116" i="120"/>
  <c r="K117" i="120"/>
  <c r="K118" i="120"/>
  <c r="K119" i="120"/>
  <c r="K120" i="120"/>
  <c r="K121" i="120"/>
  <c r="K122" i="120"/>
  <c r="K123" i="120"/>
  <c r="K124" i="120"/>
  <c r="K125" i="120"/>
  <c r="K126" i="120"/>
  <c r="K135" i="120"/>
  <c r="K136" i="120"/>
  <c r="K137" i="120"/>
  <c r="K113" i="120"/>
  <c r="K101" i="120"/>
  <c r="K102" i="120"/>
  <c r="K103" i="120"/>
  <c r="K104" i="120"/>
  <c r="K105" i="120"/>
  <c r="K106" i="120"/>
  <c r="K107" i="120"/>
  <c r="K108" i="120"/>
  <c r="K109" i="120"/>
  <c r="K110" i="120"/>
  <c r="K111" i="120"/>
  <c r="K112" i="120"/>
  <c r="K100" i="120"/>
  <c r="K99" i="120"/>
  <c r="K98" i="120"/>
  <c r="K97" i="120"/>
  <c r="K96" i="120"/>
  <c r="K95" i="120"/>
  <c r="K94" i="120"/>
  <c r="K93" i="120"/>
  <c r="K92" i="120"/>
  <c r="K91" i="120"/>
  <c r="K90" i="120"/>
  <c r="K89" i="120"/>
  <c r="K88" i="120"/>
  <c r="K87" i="120"/>
  <c r="K86" i="120"/>
  <c r="K85" i="120"/>
  <c r="K84" i="120"/>
  <c r="K83" i="120"/>
  <c r="K82" i="120"/>
  <c r="K81" i="120"/>
  <c r="K80" i="120"/>
  <c r="K79" i="120"/>
  <c r="K78" i="120"/>
  <c r="K77" i="120"/>
  <c r="K76" i="120"/>
  <c r="K75" i="120"/>
  <c r="K74" i="120"/>
  <c r="K73" i="120"/>
  <c r="K72" i="120"/>
  <c r="K71" i="120"/>
  <c r="K70" i="120"/>
  <c r="K69" i="120"/>
  <c r="K68" i="120"/>
  <c r="K67" i="120"/>
  <c r="K66" i="120"/>
  <c r="K65" i="120"/>
  <c r="K64" i="120"/>
  <c r="K63" i="120"/>
  <c r="K62" i="120"/>
  <c r="K61" i="120"/>
  <c r="K60" i="120"/>
  <c r="K59" i="120"/>
  <c r="K58" i="120"/>
  <c r="K57" i="120"/>
  <c r="K56" i="120"/>
  <c r="K55" i="120"/>
  <c r="K54" i="120"/>
  <c r="K53" i="120"/>
  <c r="K52" i="120"/>
  <c r="K51" i="120"/>
  <c r="K50" i="120"/>
  <c r="K49" i="120"/>
  <c r="K48" i="120"/>
  <c r="K47" i="120"/>
  <c r="K46" i="120"/>
  <c r="K45" i="120"/>
  <c r="K44" i="120"/>
  <c r="K43" i="120"/>
  <c r="K42" i="120"/>
  <c r="K41" i="120"/>
  <c r="K40" i="120"/>
  <c r="K39" i="120"/>
  <c r="K38" i="120"/>
  <c r="K37" i="120"/>
  <c r="K36" i="120"/>
  <c r="K35" i="120"/>
  <c r="K34" i="120"/>
  <c r="K33" i="120"/>
  <c r="K32" i="120"/>
  <c r="K31" i="120"/>
  <c r="K30" i="120"/>
  <c r="K29" i="120"/>
  <c r="K28" i="120"/>
  <c r="K27" i="120"/>
  <c r="K26" i="120"/>
  <c r="K24" i="120"/>
  <c r="K25" i="120"/>
  <c r="K2" i="120"/>
  <c r="K145" i="120" l="1"/>
  <c r="K166" i="120" l="1"/>
  <c r="K165" i="120"/>
  <c r="K164" i="120"/>
  <c r="K163" i="120"/>
  <c r="K146" i="120" l="1"/>
  <c r="K144" i="120"/>
  <c r="K143" i="120"/>
  <c r="K142" i="120"/>
  <c r="K141" i="120"/>
  <c r="K140" i="120"/>
  <c r="K139" i="120"/>
  <c r="K138" i="120"/>
  <c r="K5" i="120"/>
  <c r="K6" i="120"/>
  <c r="K7" i="120"/>
  <c r="K8" i="120"/>
  <c r="K9" i="120"/>
  <c r="K10" i="120"/>
  <c r="K11" i="120"/>
  <c r="K12" i="120"/>
  <c r="K13" i="120"/>
  <c r="K14" i="120"/>
  <c r="K15" i="120"/>
  <c r="K16" i="120"/>
  <c r="K17" i="120"/>
  <c r="K18" i="120"/>
  <c r="K19" i="120"/>
  <c r="K20" i="120"/>
  <c r="K21" i="120"/>
  <c r="K22" i="120"/>
  <c r="K23" i="120"/>
  <c r="O298" i="120" l="1"/>
  <c r="O299" i="120"/>
  <c r="O300" i="120"/>
  <c r="O301" i="120"/>
  <c r="O302" i="120"/>
  <c r="O303" i="120"/>
  <c r="O304" i="120"/>
  <c r="O305" i="120"/>
  <c r="O306" i="120"/>
  <c r="O307" i="120"/>
  <c r="O308" i="120"/>
  <c r="O309" i="120"/>
  <c r="O310" i="120"/>
  <c r="O311" i="120"/>
  <c r="O312" i="120"/>
  <c r="O313" i="120"/>
  <c r="O314" i="120"/>
  <c r="O315" i="120"/>
  <c r="O316" i="120"/>
  <c r="O317" i="120"/>
  <c r="O318" i="120"/>
  <c r="O319" i="120"/>
  <c r="O320" i="120"/>
  <c r="O321" i="120"/>
  <c r="O322" i="120"/>
  <c r="O323" i="120"/>
  <c r="O324" i="120"/>
  <c r="O325" i="120"/>
  <c r="O326" i="120"/>
  <c r="O327" i="120"/>
  <c r="O328" i="120"/>
  <c r="O329" i="120"/>
  <c r="O330" i="120"/>
  <c r="O331" i="120"/>
  <c r="O332" i="120"/>
  <c r="O333" i="120"/>
  <c r="O334" i="120"/>
  <c r="O335" i="120"/>
  <c r="O336" i="120"/>
  <c r="O337" i="120"/>
  <c r="O338" i="120"/>
  <c r="O339" i="120"/>
  <c r="O340" i="120"/>
  <c r="O341" i="120"/>
  <c r="O342" i="120"/>
  <c r="O343" i="120"/>
  <c r="O344" i="120"/>
  <c r="O345" i="120"/>
  <c r="O346" i="120"/>
  <c r="O347" i="120"/>
  <c r="O348" i="120"/>
  <c r="O349" i="120"/>
  <c r="O350" i="120"/>
  <c r="O351" i="120"/>
  <c r="O352" i="120"/>
  <c r="O353" i="120"/>
  <c r="O354" i="120"/>
  <c r="O355" i="120"/>
  <c r="O356" i="120"/>
  <c r="O357" i="120"/>
  <c r="O358" i="120"/>
  <c r="O359" i="120"/>
  <c r="O360" i="120"/>
  <c r="O361" i="120"/>
  <c r="O362" i="120"/>
  <c r="O363" i="120"/>
  <c r="O364" i="120"/>
  <c r="O365" i="120"/>
  <c r="O366" i="120"/>
  <c r="O367" i="120"/>
  <c r="O368" i="120"/>
  <c r="O369" i="120"/>
  <c r="O370" i="120"/>
  <c r="O371" i="120"/>
  <c r="O372" i="120"/>
  <c r="O373" i="120"/>
  <c r="O374" i="120"/>
  <c r="O375" i="120"/>
  <c r="O376" i="120"/>
  <c r="O377" i="120"/>
  <c r="O378" i="120"/>
  <c r="O379" i="120"/>
  <c r="O380" i="120"/>
  <c r="O381" i="120"/>
  <c r="O382" i="120"/>
  <c r="O383" i="120"/>
  <c r="O384" i="120"/>
  <c r="O385" i="120"/>
  <c r="O386" i="120"/>
  <c r="O387" i="120"/>
  <c r="O388" i="120"/>
  <c r="O389" i="120"/>
  <c r="O390" i="120"/>
  <c r="O391" i="120"/>
  <c r="O392" i="120"/>
  <c r="O393" i="120"/>
  <c r="O394" i="120"/>
  <c r="O395" i="120"/>
  <c r="O396" i="120"/>
  <c r="O397" i="120"/>
  <c r="O398" i="120"/>
  <c r="O399" i="120"/>
  <c r="O400" i="120"/>
  <c r="O401" i="120"/>
  <c r="O402" i="120"/>
  <c r="O403" i="120"/>
  <c r="O404" i="120"/>
  <c r="O405" i="120"/>
  <c r="O406" i="120"/>
  <c r="O407" i="120"/>
  <c r="O408" i="120"/>
  <c r="O409" i="120"/>
  <c r="O410" i="120"/>
  <c r="O411" i="120"/>
  <c r="O412" i="120"/>
  <c r="O413" i="120"/>
  <c r="O414" i="120"/>
  <c r="O415" i="120"/>
  <c r="O416" i="120"/>
  <c r="O417" i="120"/>
  <c r="O418" i="120"/>
  <c r="O419" i="120"/>
  <c r="O420" i="120"/>
  <c r="O421" i="120"/>
  <c r="O422" i="120"/>
  <c r="O423" i="120"/>
  <c r="O424" i="120"/>
  <c r="O425" i="120"/>
  <c r="O426" i="120"/>
  <c r="O427" i="120"/>
  <c r="O428" i="120"/>
  <c r="O429" i="120"/>
  <c r="O430" i="120"/>
  <c r="O431" i="120"/>
  <c r="O432" i="120"/>
  <c r="O433" i="120"/>
  <c r="O434" i="120"/>
  <c r="O435" i="120"/>
  <c r="O436" i="120"/>
  <c r="O437" i="120"/>
  <c r="O438" i="120"/>
  <c r="O439" i="120"/>
  <c r="O440" i="120"/>
  <c r="O441" i="120"/>
  <c r="O442" i="120"/>
  <c r="O443" i="120"/>
  <c r="O444" i="120"/>
  <c r="O445" i="120"/>
  <c r="O446" i="120"/>
  <c r="O447" i="120"/>
  <c r="O448" i="120"/>
  <c r="O449" i="120"/>
  <c r="O450" i="120"/>
  <c r="O451" i="120"/>
  <c r="O452" i="120"/>
  <c r="O453" i="120"/>
  <c r="O454" i="120"/>
  <c r="O455" i="120"/>
  <c r="O456" i="120"/>
  <c r="O457" i="120"/>
  <c r="O458" i="120"/>
  <c r="O459" i="120"/>
  <c r="O460" i="120"/>
  <c r="O461" i="120"/>
  <c r="O462" i="120"/>
  <c r="O463" i="120"/>
  <c r="O464" i="120"/>
  <c r="K4" i="120"/>
  <c r="K3" i="120" l="1"/>
  <c r="E148" i="2" l="1"/>
  <c r="F148" i="2" s="1"/>
  <c r="E147" i="2"/>
  <c r="F147" i="2" s="1"/>
  <c r="E146" i="2"/>
  <c r="F146" i="2" s="1"/>
  <c r="E145" i="2"/>
  <c r="F145" i="2" s="1"/>
  <c r="E144" i="2"/>
  <c r="F144" i="2" s="1"/>
  <c r="E143" i="2"/>
  <c r="F143" i="2" s="1"/>
  <c r="E142" i="2"/>
  <c r="F142" i="2" s="1"/>
  <c r="E141" i="2"/>
  <c r="F141" i="2" s="1"/>
  <c r="E140" i="2"/>
  <c r="F140" i="2" s="1"/>
  <c r="E139" i="2"/>
  <c r="F139" i="2" s="1"/>
  <c r="E138" i="2"/>
  <c r="F138" i="2" s="1"/>
  <c r="E137" i="2"/>
  <c r="F137" i="2" s="1"/>
  <c r="E136" i="2"/>
  <c r="F136" i="2" s="1"/>
  <c r="E135" i="2"/>
  <c r="F135" i="2" s="1"/>
  <c r="E134" i="2"/>
  <c r="F134" i="2" s="1"/>
  <c r="E133" i="2"/>
  <c r="F133" i="2" s="1"/>
  <c r="E132" i="2"/>
  <c r="F132" i="2" s="1"/>
  <c r="E131" i="2"/>
  <c r="F131" i="2" s="1"/>
  <c r="E130" i="2"/>
  <c r="F130" i="2" s="1"/>
  <c r="E129" i="2"/>
  <c r="F129" i="2" s="1"/>
  <c r="E128" i="2"/>
  <c r="F128" i="2" s="1"/>
  <c r="E127" i="2"/>
  <c r="F127" i="2" s="1"/>
  <c r="E126" i="2"/>
  <c r="F126" i="2" s="1"/>
  <c r="E125" i="2"/>
  <c r="F125" i="2" s="1"/>
  <c r="E124" i="2"/>
  <c r="F124" i="2" s="1"/>
  <c r="E123" i="2"/>
  <c r="F123" i="2" s="1"/>
  <c r="E122" i="2"/>
  <c r="F122" i="2" s="1"/>
  <c r="E121" i="2"/>
  <c r="F121" i="2" s="1"/>
  <c r="E120" i="2"/>
  <c r="F120" i="2" s="1"/>
  <c r="E119" i="2"/>
  <c r="F119" i="2" s="1"/>
  <c r="E118" i="2"/>
  <c r="F118" i="2" s="1"/>
  <c r="E117" i="2"/>
  <c r="F117" i="2" s="1"/>
  <c r="E116" i="2"/>
  <c r="F116" i="2" s="1"/>
  <c r="E115" i="2"/>
  <c r="F115" i="2" s="1"/>
  <c r="E114" i="2"/>
  <c r="F114" i="2" s="1"/>
  <c r="E113" i="2"/>
  <c r="F113" i="2" s="1"/>
  <c r="E112" i="2"/>
  <c r="F112" i="2" s="1"/>
  <c r="F111" i="2"/>
  <c r="F110" i="2"/>
  <c r="E110" i="2"/>
  <c r="E109" i="2"/>
  <c r="F109" i="2" s="1"/>
  <c r="F108" i="2"/>
  <c r="E108" i="2"/>
  <c r="E107" i="2"/>
  <c r="F107" i="2" s="1"/>
  <c r="F106" i="2"/>
  <c r="E106" i="2"/>
  <c r="E105" i="2"/>
  <c r="F105" i="2" s="1"/>
  <c r="F104" i="2"/>
  <c r="E104" i="2"/>
  <c r="E103" i="2"/>
  <c r="F103" i="2" s="1"/>
  <c r="F102" i="2"/>
  <c r="E102" i="2"/>
  <c r="E101" i="2"/>
  <c r="F101" i="2" s="1"/>
  <c r="F100" i="2"/>
  <c r="E100" i="2"/>
  <c r="E99" i="2"/>
  <c r="F99" i="2" s="1"/>
  <c r="F98" i="2"/>
  <c r="E98" i="2"/>
  <c r="G97" i="2"/>
  <c r="F97" i="2"/>
  <c r="F96" i="2"/>
  <c r="E96" i="2"/>
  <c r="E95" i="2"/>
  <c r="F95" i="2" s="1"/>
  <c r="F94" i="2"/>
  <c r="E94" i="2"/>
  <c r="E93" i="2"/>
  <c r="F93" i="2" s="1"/>
  <c r="F92" i="2"/>
  <c r="E92" i="2"/>
  <c r="E91" i="2"/>
  <c r="F91" i="2" s="1"/>
  <c r="F90" i="2"/>
  <c r="E90" i="2"/>
  <c r="E89" i="2"/>
  <c r="F89" i="2" s="1"/>
  <c r="F88" i="2"/>
  <c r="E88" i="2"/>
  <c r="E87" i="2"/>
  <c r="F87" i="2" s="1"/>
  <c r="F86" i="2"/>
  <c r="E86" i="2"/>
  <c r="E85" i="2"/>
  <c r="F85" i="2" s="1"/>
  <c r="F84" i="2"/>
  <c r="E84" i="2"/>
  <c r="E83" i="2"/>
  <c r="F83" i="2" s="1"/>
  <c r="F82" i="2"/>
  <c r="E82" i="2"/>
  <c r="E81" i="2"/>
  <c r="F81" i="2" s="1"/>
  <c r="F80" i="2"/>
  <c r="E80" i="2"/>
  <c r="E79" i="2"/>
  <c r="F79" i="2" s="1"/>
  <c r="F78" i="2"/>
  <c r="E78" i="2"/>
  <c r="E77" i="2"/>
  <c r="F77" i="2" s="1"/>
  <c r="F76" i="2"/>
  <c r="E76" i="2"/>
  <c r="E75" i="2"/>
  <c r="F75" i="2" s="1"/>
  <c r="F74" i="2"/>
  <c r="E74" i="2"/>
  <c r="E73" i="2"/>
  <c r="F73" i="2" s="1"/>
  <c r="F72" i="2"/>
  <c r="E72" i="2"/>
  <c r="E71" i="2"/>
  <c r="F71" i="2" s="1"/>
  <c r="F70" i="2"/>
  <c r="E70" i="2"/>
  <c r="E69" i="2"/>
  <c r="F69" i="2" s="1"/>
  <c r="F68" i="2"/>
  <c r="E68" i="2"/>
  <c r="E67" i="2"/>
  <c r="F67" i="2" s="1"/>
  <c r="F66" i="2"/>
  <c r="E66" i="2"/>
  <c r="E65" i="2"/>
  <c r="F65" i="2" s="1"/>
  <c r="F64" i="2"/>
  <c r="E64" i="2"/>
  <c r="E63" i="2"/>
  <c r="F63" i="2" s="1"/>
  <c r="F62" i="2"/>
  <c r="E62" i="2"/>
  <c r="E61" i="2"/>
  <c r="F61" i="2" s="1"/>
  <c r="G60" i="2"/>
  <c r="F60" i="2"/>
  <c r="G59" i="2"/>
  <c r="F59" i="2"/>
  <c r="F58" i="2"/>
  <c r="E58" i="2"/>
  <c r="E57" i="2"/>
  <c r="F57" i="2" s="1"/>
  <c r="F56" i="2"/>
  <c r="E56" i="2"/>
  <c r="E55" i="2"/>
  <c r="F55" i="2" s="1"/>
  <c r="F54" i="2"/>
  <c r="E54" i="2"/>
  <c r="E53" i="2"/>
  <c r="F53" i="2" s="1"/>
  <c r="F52" i="2"/>
  <c r="E52" i="2"/>
  <c r="E51" i="2"/>
  <c r="F51" i="2" s="1"/>
  <c r="F50" i="2"/>
  <c r="E50" i="2"/>
  <c r="E49" i="2"/>
  <c r="F49" i="2" s="1"/>
  <c r="F48" i="2"/>
  <c r="E48" i="2"/>
  <c r="E47" i="2"/>
  <c r="F47" i="2" s="1"/>
  <c r="F46" i="2"/>
  <c r="E46" i="2"/>
  <c r="E45" i="2"/>
  <c r="F45" i="2" s="1"/>
  <c r="F44" i="2"/>
  <c r="E44" i="2"/>
  <c r="E43" i="2"/>
  <c r="F43" i="2" s="1"/>
  <c r="F42" i="2"/>
  <c r="E42" i="2"/>
  <c r="E41" i="2"/>
  <c r="F41" i="2" s="1"/>
  <c r="F40" i="2"/>
  <c r="E40" i="2"/>
  <c r="E39" i="2"/>
  <c r="F39" i="2" s="1"/>
  <c r="F38" i="2"/>
  <c r="E38" i="2"/>
  <c r="E37" i="2"/>
  <c r="F37" i="2" s="1"/>
  <c r="F36" i="2"/>
  <c r="E36" i="2"/>
  <c r="E35" i="2"/>
  <c r="F35" i="2" s="1"/>
  <c r="F34" i="2"/>
  <c r="E34" i="2"/>
  <c r="E33" i="2"/>
  <c r="F33" i="2" s="1"/>
  <c r="F32" i="2"/>
  <c r="E32" i="2"/>
  <c r="E31" i="2"/>
  <c r="F31" i="2" s="1"/>
  <c r="F30" i="2"/>
  <c r="E30" i="2"/>
  <c r="E29" i="2"/>
  <c r="F29" i="2" s="1"/>
  <c r="F28" i="2"/>
  <c r="E28" i="2"/>
  <c r="E27" i="2"/>
  <c r="F27" i="2" s="1"/>
  <c r="F26" i="2"/>
  <c r="E26" i="2"/>
  <c r="E25" i="2"/>
  <c r="F25" i="2" s="1"/>
  <c r="F24" i="2"/>
  <c r="E24" i="2"/>
  <c r="E23" i="2"/>
  <c r="F23" i="2" s="1"/>
  <c r="F22" i="2"/>
  <c r="E22" i="2"/>
  <c r="E21" i="2"/>
  <c r="F21" i="2" s="1"/>
  <c r="F20" i="2"/>
  <c r="E20" i="2"/>
  <c r="E19" i="2"/>
  <c r="F19" i="2" s="1"/>
  <c r="F18" i="2"/>
  <c r="E18" i="2"/>
  <c r="E17" i="2"/>
  <c r="F17" i="2" s="1"/>
  <c r="F16" i="2"/>
  <c r="E16" i="2"/>
  <c r="E15" i="2"/>
  <c r="F15" i="2" s="1"/>
  <c r="F14" i="2"/>
  <c r="E14" i="2"/>
  <c r="E13" i="2"/>
  <c r="F13" i="2" s="1"/>
  <c r="F12" i="2"/>
  <c r="E12" i="2"/>
  <c r="E5" i="2"/>
  <c r="G4" i="2" s="1"/>
</calcChain>
</file>

<file path=xl/sharedStrings.xml><?xml version="1.0" encoding="utf-8"?>
<sst xmlns="http://schemas.openxmlformats.org/spreadsheetml/2006/main" count="4902" uniqueCount="523">
  <si>
    <t>PROCESSO</t>
  </si>
  <si>
    <t>PREGÃO</t>
  </si>
  <si>
    <t>VIGÊNCIA</t>
  </si>
  <si>
    <t>CENTRO DE CUSTO</t>
  </si>
  <si>
    <t>DESCRIÇÃO DO CENTRO DE CUSTO</t>
  </si>
  <si>
    <t>ITEM</t>
  </si>
  <si>
    <t>DESCRIÇÃO DO PRODUTO</t>
  </si>
  <si>
    <t>QUANTID. SOLICITADA</t>
  </si>
  <si>
    <t>VALOR UNITÁRIO</t>
  </si>
  <si>
    <t>VALOR TOTAL</t>
  </si>
  <si>
    <t>DATA DO EMPENHO</t>
  </si>
  <si>
    <t>Nº  NOTA DE EMPENHO</t>
  </si>
  <si>
    <t>QUANTID. EMPENHADA</t>
  </si>
  <si>
    <t>VALOR EMPENHADO</t>
  </si>
  <si>
    <t>DATA ENTREGA ALMOXARIFADO</t>
  </si>
  <si>
    <t>Nº NOTA FISCAL/RECIBO</t>
  </si>
  <si>
    <t>STATUS</t>
  </si>
  <si>
    <t>23083.007972/2015-42</t>
  </si>
  <si>
    <t>NO CAMPO "PEDIDOS EM" (D7), INFORMAR QUAIS OS MESES P/ REQUISIÇÃO NO CRONOGRAMA DE COMPRAS DA RURAL. CASO NÃO CONSTE O GRUPO LÁ, SE FOR PERMANENTE, INFORMAR OS MESES P/ PERMANENTE; SE FOR CONSUMO, EXCLUIR A LINHA. APÓS FINALIZAR A PLANILHA, EXCLUIR ESTA LINHA TAMBÉM, POIS É DESNECESSÁRIA NO CONTROLE DE ESTOQUE FINALIZADO.</t>
  </si>
  <si>
    <t>CONTROLE DE ESTOQUE DE ATA DE REGISTRO DE PREÇOS</t>
  </si>
  <si>
    <t>Processo:</t>
  </si>
  <si>
    <t>Pregão:</t>
  </si>
  <si>
    <t>25/2015 - IRP</t>
  </si>
  <si>
    <t>Validade:</t>
  </si>
  <si>
    <t>DIAS P/ VECTO.:</t>
  </si>
  <si>
    <t>Uasg:</t>
  </si>
  <si>
    <t>Data de hoje:</t>
  </si>
  <si>
    <t>Assunto:</t>
  </si>
  <si>
    <t>Aquisição de Material de Expediente</t>
  </si>
  <si>
    <t>(GRUPO 30.16 - Expediente em geral)</t>
  </si>
  <si>
    <t>Nº Item</t>
  </si>
  <si>
    <t>Firma</t>
  </si>
  <si>
    <t>Breve Descrição</t>
  </si>
  <si>
    <t>Quantidade Licitada</t>
  </si>
  <si>
    <t>Quantidade Empenhada</t>
  </si>
  <si>
    <t>Saldo Atual</t>
  </si>
  <si>
    <t>Posterior Conferência</t>
  </si>
  <si>
    <t>Valor</t>
  </si>
  <si>
    <t>CLD</t>
  </si>
  <si>
    <t>ÁLCOOL ETÍLICO LIMPEZA DE AMBIENTES, TIPO ETÍLICO HIDRATADO, CARACTERÍSTICAS ADICIONAIS GEL, CONCENTRAÇÃO 70%</t>
  </si>
  <si>
    <t>ALFINETE MAPA, MATERIAL METAL, TRATAMENTO SUPERFICIAL NIQUELADO, MATERIAL CABEÇA PLÁSTICO, FORMATO CABEÇA REDONDO, COR AZUL, COMPRIMENTO 10 MM, APLICAÇÃO MAPA. CAIXA COM 100 UNIDADES</t>
  </si>
  <si>
    <t>ALFINETE MAPA, MATERIAL METAL, TRATAMENTO SUPERFICIAL NIQUELADO, MATERIAL CABEÇA PLÁSTICO, FORMATO CABEÇA REDONDO, COR PRETA, COMPRIMENTO 10 MM, APLICAÇÃO MAPA. CAIXA COM 100 UNIDADES</t>
  </si>
  <si>
    <t>ALFINETE MAPA, MATERIAL METAL, TRATAMENTO SUPERFICIAL NIQUELADO, MATERIAL CABEÇA PLÁSTICO, FORMATO CABEÇA REDONDO, COR VERMELHA, COMPRIMENTO 10 MM, APLICAÇÃO MAPA. CAIXA COM 100 UNIDADES</t>
  </si>
  <si>
    <t>ALMOFADA CARIMBO, MATERIAL CAIXA PLÁSTICO, MATERIAL ALMOFADA ESPONJA ABSORVENTE REVESTIDA DE TECIDO G/M2, COR AZUL MM, TIPO NÃO ENTINTADA, COMPRIMENTO 12 CM, LARGURA 8 CM</t>
  </si>
  <si>
    <t>APAGADOR QUADRO MAGNÉTICO, MATERIAL CORPO PLÁSTICO, COMPRIMENTO 15 CM, LARGURA6 CM, ALTURA 4 CM, MATERIAL BASE FELTRO, ENCAIXE PINCEL SEM ENCAIXE</t>
  </si>
  <si>
    <t>APONTADOR LÁPIS, MATERIAL METAL, TIPO ESCOLAR, COR PRATEADO, TAMANHO PEQUENO, QUANTIDADE FUROS 1, CARACTERÍSTICAS ADICIONAIS SEM DEPÓSITO</t>
  </si>
  <si>
    <t>BARBANTE ALGODÃO, QUANTIDADE FIOS 8 UN, ACABAMENTO SUPERFICIAL CRÚ. ROLO DE 250G</t>
  </si>
  <si>
    <t>BLOCO FLIP CHART, COR BRANCA, FORMATO 66 X 96 CM, APLICAÇÃO FLIP CHART COM FUROS, CARACTERÍSTICAS ADICIONAIS SEM PAUTA</t>
  </si>
  <si>
    <t>BLOCO PAUTADO, MATERIAL PAPEL APERGAMINHADO, GRAMATURA 56 G/M2, COR BRANCA, COMPRIMENTO 155 MM, LARGURA 205 MM, QUANTIDADE FOLHAS 50 FL</t>
  </si>
  <si>
    <t>BLOCO RECADO, MATERIAL PAPEL, COR AMARELO, LARGURA 38 MM, COMPRIMENTO 50 MM, TIPO REMOVÍVEL, CARACTERÍSTICAS ADICIONAIS AUTO-ADESIVO</t>
  </si>
  <si>
    <t>BLOCO RECADO, MATERIAL PAPEL, COR AMARELO, LARGURA 76 MM, COMPRIMENTO 102 MM, TIPO REMOVÍVEL, CARACTERÍSTICAS ADICIONAIS AUTO-ADESIVO</t>
  </si>
  <si>
    <t>BORRACHA APAGADORA ESCRITA, MATERIAL BORRACHA, COMPRIMENTO 45 MM, LARGURA 23 MM, ALTURA 12 MM, COR BRANCA</t>
  </si>
  <si>
    <t>BORRACHA APAGADORA ESCRITA, MATERIAL PLÁSTICO DE VINIL, COMPRIMENTO 60 MM, LARGURA 20 MM, ALTURA 10 MM, COR VERDE, TIPO MACIA</t>
  </si>
  <si>
    <t>CAIXA ARQUIVO, MATERIAL PLÁSTICO CORRUGADO FLEXÍVEL, DIMENSÕES 135 X 250 X 360MM, COR CINZA</t>
  </si>
  <si>
    <t>CAIXA ARQUIVO, MATERIAL PLÁSTICO, DIMENSÕES 135 X 240 X 360 MM, COR AZUL</t>
  </si>
  <si>
    <t>CANETA ESFEROGRÁFICA, MATERIAL PLÁSTICO, QUANTIDADE CARGAS 1 UN, MATERIAL PONTA AÇO INOXIDÁVEL COM ESFERA DE TUNGSTÊNIO, TIPO ESCRITA FINA, COR TINTA AZUL, CARACTERÍSTICAS ADICIONAIS CORPO SEXTAVADO, TRANSPARENTE E ORIFÍCIO LATERAL.</t>
  </si>
  <si>
    <t>CANETA ESFEROGRÁFICA, MATERIAL PLÁSTICO, QUANTIDADE CARGAS 1 UN, MATERIAL PONTA LATÃO COM ESFERA DE TUNGSTÊNIO, TIPO ESCRITA MÉDIA, COR TINTA AZUL, CARACTERÍSTICAS ADICIONAIS MATERIAL TRANSPARENTE E COM ORIFÍCIO LATERAL</t>
  </si>
  <si>
    <t>CANETA ESFEROGRÁFICA, MATERIAL PLÁSTICO, QUANTIDADE CARGAS 1 UN, MATERIAL PONTA LATÃO COM ESFERA DE TUNGSTÊNIO, TIPO ESCRITA MÉDIA, COR TINTA PRETA, CARACTERÍSTICAS ADICIONAIS MATERIAL TRANSPARENTE E COM ORIFÍCIO LATERAL</t>
  </si>
  <si>
    <t>CANETA ESFEROGRÁFICA, MATERIAL PLÁSTICO, QUANTIDADE CARGAS 1 UN, MATERIAL PONTA LATÃO COM ESFERA DE TUNGSTÊNIO, TIPO ESCRITA MÉDIA, COR TINTA VERMELHA, CARACTERÍSTICAS ADICIONAIS MATERIAL TRANSPARENTE E COM ORIFÍCIO LATERAL</t>
  </si>
  <si>
    <t>CANETA HIDROGRÁFICA, MATERIAL PLÁSTICO, COR CARGA AZUL, APLICAÇÃO RETROPROJETOR</t>
  </si>
  <si>
    <t>CANETA HIDROGRÁFICA, MATERIAL PLÁSTICO, COR CARGA PRETA, APLICAÇÃO RETROPROJETOR</t>
  </si>
  <si>
    <t>CANETA HIDROGRÁFICA, MATERIAL PLÁSTICO, COR CARGA VERDE, APLICAÇÃO RETROPROJETOR</t>
  </si>
  <si>
    <t>CANETA HIDROGRÁFICA, MATERIAL PLÁSTICO, COR CARGA VERMELHA, APLICAÇÃO RETROPROJETOR</t>
  </si>
  <si>
    <t>CANETA MARCA-TEXTO, MATERIAL PLÁSTICO, TIPO PONTA FLUORESCENTE, COR ROSA, TIPONÃO RECARREGÁVEL</t>
  </si>
  <si>
    <t>CANETA MARCA-TEXTO, MATERIAL PLÁSTICO, TIPO PONTA FLUORESCENTE, COR VERDE, TIPO NÃO RECARREGÁVEL</t>
  </si>
  <si>
    <t>CANETA MARCA-TEXTO, MATERIAL PLÁSTICO, TIPO PONTA POROSA, COR FLUORESCENTE AMARELA, TIPO NÃO RECARREGÁVEL, DIMENSÕES 4 MM</t>
  </si>
  <si>
    <t>CANETA MARCA-TEXTO, MATERIAL PLÁSTICO, TIPO PONTA FACETADA, COR FLUORESCENTE AZUL, TIPO NÃO RECARREGÁVEL, CARACTERÍSTICAS ADICIONAIS TRAÇO 1 A 4 MM E BASE D´ÁGUA</t>
  </si>
  <si>
    <t>CAPA ENCADERNAÇÃO, MATERIAL PVC- CLORETO DE POLIVINILA, TIPO A4, COR AZUL, FORMATO 210 X 297 MM, ESPESSURA 3 MM, CARACTERÍSTICAS ADICIONAIS CONTRACAPA</t>
  </si>
  <si>
    <t>CAPA ENCADERNAÇÃO, MATERIAL PVC- CLORETO DE POLIVINILA, TIPO A4, COR PRETA, FORMATO 210 X 297 MM, ESPESSURA 3 MM, CARACTERÍSTICAS ADICIONAIS CONTRACAPA</t>
  </si>
  <si>
    <t>CAPA ENCADERNAÇÃO, MATERIAL PVC- CLORETO DE POLIVINILA, TIPO OFÍCIO 2, COR PRETA, FORMATO 210 X 330 MM, ESPESSURA 3 MM, CARACTERÍSTICAS ADICIONAIS CONTRACAPA</t>
  </si>
  <si>
    <t>CAPA, MATERIAL PLÁSTICO PVC UN, COR INCOLOR UN, LARGURA 210 MM, ALTURA 297, CARACTERÍSTICAS ADICIONAIS A4</t>
  </si>
  <si>
    <t>CAPA, MATERIAL PLÁSTICO PVC UN, COR INCOLOR UN, LARGURA 220 MM, ALTURA 330, CARACTERÍSTICAS ADICIONAIS OFÍCIO II</t>
  </si>
  <si>
    <t>CARTOLINA, MATERIAL CELULOSE VEGETAL, GRAMATURA 180 G/M2, COMPRIMENTO 730 MM, LARGURA 550 MM, COR BRANCA</t>
  </si>
  <si>
    <t>CINTA ELÁSTICA, MATERIAL LÁTEX, FORMA CIRCULAR, TAMANHO 18</t>
  </si>
  <si>
    <t>CLIPE, TAMANHO 2, MATERIAL METAL, FORMATO PARALELO. CAIXA COM 100 UNIDADES</t>
  </si>
  <si>
    <t>CLIPE, TAMANHO 3, MATERIAL METAL, FORMATO PARALELO. CAIXA COM 50 UNIDADES</t>
  </si>
  <si>
    <t>CLIPE, TAMANHO 6/0, MATERIAL METAL, FORMATO PARALELO. CAIXA COM 50 UNIDADES</t>
  </si>
  <si>
    <t>CLIPE, TRATAMENTO SUPERFICIAL NIQUELADO, TAMANHO 1/0, MATERIAL METAL, FORMATO TRANÇADO. CAIXA COM 12 UNIDADES</t>
  </si>
  <si>
    <t>CLIPE, TRATAMENTO SUPERFICIAL NIQUELADO, TAMANHO 2/0, MATERIAL METAL, FORMATO TRANÇADO. CAIXA COM 50 UNIDADES</t>
  </si>
  <si>
    <t>COLA, COMPOSIÇÃO CIANIACRILATO, APLICAÇÃO MATERIAIS POROSOS, CARACTERÍSTICAS ADICIONAIS BICO APLICADOR, TIPO INSTANTÂNEA. TUBO DE 3G</t>
  </si>
  <si>
    <t>COLA, COMPOSIÇÃO POLIVINIL ACETATO- PVA, COR BRANCA, APLICAÇÃO ESCOLAR, CARACTERÍSTICAS ADICIONAIS LAVÁVEL, NÃO TÓXICA, VALIDADE MÍNIMA 18 MESES, TIPOLÍQUIDO. TUDO DE 40G</t>
  </si>
  <si>
    <t>800</t>
  </si>
  <si>
    <t>COLA, COR BRANCA, APLICAÇÃO PAPEL, CARACTERÍSTICAS ADICIONAIS ATÓXICA, TIPO BASTÃO. TUBO DE 20G</t>
  </si>
  <si>
    <t>COLCHETE FIXAÇÃO, MATERIAL AÇO, TRATAMENTO SUPERFICIAL LATONADO, TAMANHO Nº 08. CAIXA COM 72 UNIDADES</t>
  </si>
  <si>
    <t>COLCHETE FIXAÇÃO, MATERIAL METAL, TRATAMENTO SUPERFICIAL LATONADO, TAMANHO Nº 10, APLICAÇÃO PROCESSOS. CAIXA COM 72 UNIDADES</t>
  </si>
  <si>
    <t>COLCHETE FIXAÇÃO, MATERIAL METAL, TRATAMENTO SUPERFICIAL LATONADO, TAMANHO Nº 12, APLICAÇÃO PROCESSOS. CAIXA COM 72 UNIDADES</t>
  </si>
  <si>
    <t>COLCHETE FIXAÇÃO, MATERIAL METAL, TRATAMENTO SUPERFICIAL LATONADO, TAMANHO Nº 15. CAIXA COM 72 UNIDADES</t>
  </si>
  <si>
    <t>COPO DESCARTÁVEL, MATERIAL POLIESTIRENO, CAPACIDADE 300 ML, APLICAÇÃO LÍQUIDOSFRIOS E QUENTES, CARACTERÍSTICAS ADICIONAIS SEM TAMPA/NORMA NBR 14865, COR BRANCO. PACOTE COM 100 UNIDADES</t>
  </si>
  <si>
    <t>COPO DESCARTÁVEL, MATERIAL POLIPROPILENO, CAPACIDADE 50 ML, APLICAÇÃO CAFÉ, CARACTERÍSTICAS ADICIONAIS ATÓXICO, DE ACORDO C/ NORMA ABNT, NBR 14865, COR CREME. PACOTE COM 100 UNIDADES</t>
  </si>
  <si>
    <t>CORRETIVO LÍQUIDO, MATERIAL BASE D´ÁGUA- SECAGEM RÁPIDA, APRESENTAÇÃO FRASCO, APLICAÇÃO PAPEL COMUM ML, VOLUME 18 ML</t>
  </si>
  <si>
    <t>CORRETIVO SECO, MATERIAL BASE D´ÁGUA- SECAGEM RÁPIDA, APRESENTAÇÃO FITA, APLICAÇÃO PAPEL COMUM, COMPRIMENTO 8 M, LARGURA 4,20 MM, CARACTERÍSTICAS ADICIONAIS TAMPA PROTETORA E MECANISMO ANTITRAVAMENTO</t>
  </si>
  <si>
    <t>ENVELOPE, MATERIAL PAPEL KRAFT, GRAMATURA 110 G/M2, TIPO SACO COMUM, COMPRIMENTO 360 MM, COR BRANCA, LARGURA 260 MM</t>
  </si>
  <si>
    <t>ENVELOPE, MATERIAL PAPEL KRAFT, GRAMATURA 110 G/M2, TIPO SACO COMUM, COMPRIMENTO 390 MM, COR PARDA, LARGURA 260 MM</t>
  </si>
  <si>
    <t>ENVELOPE, MATERIAL PAPEL OFF-SET, GRAMATURA 90, TIPO SEM TIMBRE, COMPRIMENTO 280 MM, COR BRANCA, LARGURA 200 MM</t>
  </si>
  <si>
    <t>ENVELOPE, MATERIAL PAPEL KRAFT FL, GRAMATURA 90 G/M2, TIPO SACO COMUM, COMPRIMENTO 280 MM, COR PARDA, IMPRESSÃO BAIXO-RELEVO, LARGURA 200 MM</t>
  </si>
  <si>
    <t>ESPIRAL ENCADERNAÇÃO, MATERIAL PLÁSTICO, DIÂMETRO 12 MM, COMPRIMENTO 320 MM, COR INCOLOR</t>
  </si>
  <si>
    <t>ESPIRAL ENCADERNAÇÃO, MATERIAL PLÁSTICO, DIÂMETRO 15 MM, COMPRIMENTO 320 MM, COR INCOLOR</t>
  </si>
  <si>
    <t>ESPIRAL ENCADERNAÇÃO, MATERIAL PLÁSTICO, DIÂMETRO 20 MM, COMPRIMENTO 320 MM, COR INCOLOR</t>
  </si>
  <si>
    <t>ESPIRAL ENCADERNAÇÃO, MATERIAL PLÁSTICO, DIÂMETRO 25 MM, COMPRIMENTO 330 MM, COR INCOLOR, QUANTIDADE FOLHAS 160</t>
  </si>
  <si>
    <t>ESPIRAL ENCADERNAÇÃO, MATERIAL PLÁSTICO, DIÂMETRO 33 MM, COMPRIMENTO 320 MM, NÚMERO ANÉIS 45, COR PRETA, QUANTIDADE FOLHAS 250</t>
  </si>
  <si>
    <t>ESPIRAL ENCADERNAÇÃO, MATERIAL PLÁSTICO, DIÂMETRO 40 MM, COMPRIMENTO 320 MM, NÚMERO ANÉIS 45, COR PRETA, QUANTIDADE FOLHAS 250</t>
  </si>
  <si>
    <t>ESPIRAL ENCADERNAÇÃO, MATERIAL PLÁSTICO, DIÂMETRO 9 MM, COMPRIMENTO 330 MM, NÚMERO ANÉIS 56, COR INCOLOR</t>
  </si>
  <si>
    <t>ESTILETE DESENHO, MATERIAL CORPO PLÁSTICO RESISTENTE, LARGURA LÂMINA 22 MM, TIPO LÂMINA RETRÁTIL, TIPO FIXAÇÃO LÂMINA ENCAIXE DE PRESSÃO</t>
  </si>
  <si>
    <t>ETIQUETA ADESIVA, MATERIAL PAPEL, COR BRANCA, LARGURA 215,9 MM, APLICAÇÃO IMPRESSORA INKJET LASER, FORMATO CARTA, APRESENTAÇÃO 1 ETIQUETAS POR FOLHA, ALTURA II 279,4 MM. CAIXA COM 100 UNIDADES</t>
  </si>
  <si>
    <t>ETIQUETA ADESIVA, MATERIAL PAPEL, COR BRANCA, LARGURA 74,60 MM, COMPRIMENTO 128 MM, APLICAÇÃO IMPRESSORA MATRICIAL, FORMATO RETANGULAR, CARACTERÍSTICAS ADICIONAIS FOLHA COM 4 ETIQUETAS AUTO-ADESIVA/FORMULÁRIO COM. CIXA COM 2.000 UNIDADES</t>
  </si>
  <si>
    <t>EXTRATOR GRAMPO, MATERIAL AÇO INOXIDÁVEL, TIPO ESPÁTULA, CARACTERÍSTICAS ADICIONAIS DIMENSÕES 150 X 5 MM</t>
  </si>
  <si>
    <t>FITA ADESIVA EMBALAGEM, MATERIAL POLIPROPILENO, COMPRIMENTO 50 M, LARGURA 50 MM, APLICAÇÃO EMPACOTAMENTO EM GERAL, COR MARROM. ROLO DE 50 METROS</t>
  </si>
  <si>
    <t>FITA ADESIVA, MATERIAL CELOFANE TRANSPARENTE, TIPO MONOFACE, LARGURA 19 MM, COMPRIMENTO 30 M, COR INCOLOR, APLICAÇÃO MULTIUSO</t>
  </si>
  <si>
    <t>FITA ADESIVA, MATERIAL CREPE, TIPO MONOFACE, LARGURA 19 MM, COMPRIMENTO 50 M, COR BEGE, APLICAÇÃO MULTIUSO. ROLO DE 50 METROS</t>
  </si>
  <si>
    <t>FITA ADESIVA, MATERIAL CREPE, TIPO MONOFACE, LARGURA 25 MM, COMPRIMENTO 50 M, COR BEGE, APLICAÇÃO MULTIUSO. ROLO DE 50 METROS</t>
  </si>
  <si>
    <t>FITA ADESIVA, MATERIAL CREPE, TIPO MONOFACE, LARGURA 50 MM, COMPRIMENTO 50 M, COR BEGE, APLICAÇÃO MULTIUSO. ROLO DE 50 METROS</t>
  </si>
  <si>
    <t>FITA ADESIVA, MATERIAL POLIPROPILENO TRANSPARENTE, TIPO MONOFACE, LARGURA 19 MM, COMPRIMENTO 50 M, COR INCOLOR, APLICAÇÃO MULTIUSO. ROLO DE 50 METROS</t>
  </si>
  <si>
    <t>FITA ADESIVA, MATERIAL POLIPROPILENO TRANSPARENTE, TIPO MONOFACE, LARGURA 50 MM, COMPRIMENTO 50 M, COR INCOLOR, APLICAÇÃO MULTIUSO. ROLO DE 50 METROS</t>
  </si>
  <si>
    <t>FLANELA, MATERIAL FLANELA, COMPRIMENTO 60 CM, LARGURA 40 CM, COR AMARELA</t>
  </si>
  <si>
    <t>Formulário continuo med. 280x240mm 80 colunas 3 vias, caixa com 3000 Fl.</t>
  </si>
  <si>
    <t>FORMULÁRIO CONTÍNUO, MATERIAL PAPEL ALCALINO, NÚMERO VIAS 1 VIA SEM CARBONO, GRAMATURA 63 G/M2, NÚMERO COLUNAS 132, COR BRANCA, LARGURA 280 MM, COMPRIMENTO375 MM, CARACTERÍSTICAS ADICIONAIS MICROSSERRILHADO. CAIXA COM 3.000 FOLHAS</t>
  </si>
  <si>
    <t>FORMULÁRIO CONTÍNUO, MATERIAL PAPEL ALCALINO, NÚMERO VIAS 1 VIA SEM CARBONO, GRAMATURA MÍNIMA DE 50 G/M2, NÚMERO COLUNAS 80, COR BRANCA, LARGURA 240 MM, COMPRIMENTO 280 MM, SERRILHA MARGINAL 13 X 13 MM, CARACTERÍSTICAS ADICIONAIS MICROSSERRILHADO, APLICAÇÃO IMPRESSÃO GERAL. CAIXA COM 2.000 FOLHAS</t>
  </si>
  <si>
    <t>FORMULÁRIO CONTÍNUO, MATERIAL PAPEL APERGAMINHADO, NÚMERO VIAS 2 VIAS COM CARBONO, GRAMATURA 56 G/M2, NÚMERO COLUNAS 132, COR BRANCA, LARGURA 280 MM, COMPRIMENTO 375 MM. CAIXA COM 1.500 FOLHAS</t>
  </si>
  <si>
    <t>GARRAFA TÉRMICA, MATERIAL PLÁSTICO, CAPACIDADE 1 L, FORMATO CILÍNDRICO, CARACTERÍSTICAS ADICIONAIS COM TAMPA ROSCÁVEL E AMPOLA EM VIDRO</t>
  </si>
  <si>
    <t>GRAMPEADOR, TRATAMENTO SUPERFICIAL PINTADO, MATERIAL METAL, TIPO MESA, CAPACIDADE 100 FL, APLICAÇÃO PAPEL, TAMANHO GRAMPO 23/10</t>
  </si>
  <si>
    <t>GRAMPEADOR, TRATAMENTO SUPERFICIAL PINTADO, MATERIAL METAL, TIPO MESA, CAPACIDADE 20 FL, APLICAÇÃO PAPEL, TAMANHO GRAMPO 26/6</t>
  </si>
  <si>
    <t>GRAMPEADOR, TRATAMENTO SUPERFICIAL PINTADO, MATERIAL METAL, TIPO MESA, CAPACIDADE 50 FL, TAMANHO GRAMPO 26/6</t>
  </si>
  <si>
    <t>GRAMPO GRAMPEADOR, MATERIAL METAL, TRATAMENTO SUPERFICIAL GALVANIZADO, TAMANHO23/10, USO GRAMPEADOR DE MESA. CAIXA COM 5.000 UNIDADES</t>
  </si>
  <si>
    <t>GRAMPO GRAMPEADOR, MATERIAL METAL, TRATAMENTO SUPERFICIAL GALVANIZADO, TAMANHO26/6. CAIXA COM 5.000 UNIDADES</t>
  </si>
  <si>
    <t>300</t>
  </si>
  <si>
    <t>GRAMPO GRAMPEADOR, MATERIAL METAL, TRATAMENTO SUPERFICIAL NIQUELADO, TAMANHO 23/6. CAIXA COM 5.000 UNIDADES</t>
  </si>
  <si>
    <t>GUARDANAPO DE PAPEL, MATERIAL CELULOSE, LARGURA 32,50 CM, COMPRIMENTO 32,50 CM, COR BRANCA, TIPO FOLHAS DUPLA, CARACTERÍSTICAS ADICIONAIS MACIO. PACOTE COM 50 UNIDADES</t>
  </si>
  <si>
    <t>LÂMINA ESTILETE, MATERIAL AÇO, LARGURA 18 MM, TIPO USO DESCARTÁVEL, APLICAÇÃO ESTILETE RETRÁTIL</t>
  </si>
  <si>
    <t>LÁPIS PRETO, MATERIAL CORPO MADEIRA, DUREZA CARGA HB, FORMATO CORPO SEXTAVADO,CARACTERÍSTICAS ADICIONAIS ENVERNIZADO E APONTADO, MATERIAL CARGA GRAFITE Nº 2</t>
  </si>
  <si>
    <t>LAPISEIRA, MATERIAL PLÁSTICO, DIÂMETRO CARGA 0,7 MM, CARACTERÍSTICAS ADICIONAIS PRENDEDOR E PONTEIRA DE METAL</t>
  </si>
  <si>
    <t>LIVRO ATA, MATERIAL PAPEL OFF-SET, QUANTIDADE FOLHAS 100, GRAMATURA 75 G/M2, COMPRIMENTO 320 MM, LARGURA 220 MM, CARACTERÍSTICAS ADICIONAIS COM ÍNDICE, TIPO CAPA CARTONADO</t>
  </si>
  <si>
    <t>LIVRO ATA, MATERIAL PAPEL OFF-SET, QUANTIDADE FOLHAS 200 FL, GRAMATURA 75 G/ M2, COMPRIMENTO 320 MM, LARGURA 220 MM</t>
  </si>
  <si>
    <t>LIVRO PROTOCOLO, MATERIAL PAPEL OFF-SET, QUANTIDADE FOLHAS 100 FL, COMPRIMENTO230 MM, LARGURA 170 MM, TIPO CAPA DURA, CARACTERÍSTICAS ADICIONAIS COM FOLHAS PAUTADAS E NUMERADAS SEQÜENCIALMENTE, MATERIAL CAPA PAPELÃO, GRAMATURA FOLHAS 54 G/M2</t>
  </si>
  <si>
    <t>LUVA PARA PROCEDIMENTO NÃO CIRÚRGICO, MATERIAL LÁTEX NATURAL ÍNTEGRO E UNIFORME, TAMANHO GRANDE, CARACTERÍSTICAS ADICIONAIS LUBRIFICADA COM PÓ BIOABSORVÍVEL, DESCARTÁVEL, APRESENTAÇÃO ATÓXICA, TIPO AMBIDESTRA, TIPO USO DESCARTÁVEL, MODELO FORMATO ANATÔMICO, FINALIDADE RESISTENTE À TRAÇÃO</t>
  </si>
  <si>
    <t>LUVA PARA PROCEDIMENTO NÃO CIRÚRGICO, MATERIAL LÁTEX NATURAL ÍNTEGRO E UNIFORME, TAMANHO MÉDIO, CARACTERÍSTICAS ADICIONAIS LUBRIFICADA COM PÓ BIOABSORVÍVEL, DESCARTÁVEL, APRESENTAÇÃO ATÓXICA, TIPO AMBIDESTRA, TIPO USO DESCARTÁVEL, MODELO FORMATO ANATÔMICO, FINALIDADE RESISTENTE À TRAÇÃO. CAIXA COM 100 UNIDADES</t>
  </si>
  <si>
    <t>LUVA PARA PROCEDIMENTO NÃO CIRÚRGICO, MATERIAL LÁTEX NATURAL ÍNTEGRO E UNIFORME, TAMANHO PEQUENO, CARACTERÍSTICAS ADICIONAIS LUBRIFICADA COM PÓ BIOABSORVÍVEL, DESCARTÁVEL, APRESENTAÇÃO ATÓXICA, TIPO AMBIDESTRA, TIPO USO DESCARTÁVEL, MODELO FORMATO ANATÔMICO, FINALIDADE RESISTENTE À TRAÇÃO</t>
  </si>
  <si>
    <t>MÁSCARA MULTIUSO, TIPO USO DESCARTÁVEL, FINALIDADE PROTEÇÃO CONTRA PÓ, CARACTERÍSTICAS ADICIONAIS SEMIFACIAL</t>
  </si>
  <si>
    <t>MINA GRAFITE, MATERIAL GRAFITA, DIÂMETRO 0,70 MM, COMPRIMENTO 100 MM, DUREZA HB</t>
  </si>
  <si>
    <t>MOLHA-DEDOS, MATERIAL BASE PLÁSTICO, MATERIAL TAMPA PLÁSTICO, MATERIAL CARGA MASSA ACONDICIONADA E ESPUMA NO FUNDO PARA ADERÊN-, TAMANHO ÚNICO, VALIDADE CARGA 2 ANOS, CARACTERÍSTICAS ADICIONAIS NÃO CONTÉM GLICERINA E NÃO MANCHA</t>
  </si>
  <si>
    <t>PAPEL A3, MATERIAL PAPEL ALCALINO, LARGURA 297 MM, COMPRIMENTO 420 MM, GRAMATURA 75 G/M2. RESMA</t>
  </si>
  <si>
    <t>PAPEL A4, MATERIAL PAPEL ALCALINO, GRAMATURA 75 G/M2, COR BRANCA. RESMA</t>
  </si>
  <si>
    <t>PAPEL A4, MATERIAL PAPEL ALCALINO, GRAMATURA 90 G/M2, COR BRANCA. RESMA</t>
  </si>
  <si>
    <t>PAPEL A4, MATERIAL PAPEL RECICLADO, GRAMATURA 75 G/M2. RESMA. RESMA</t>
  </si>
  <si>
    <t>PAPEL ALMAÇO, MATERIAL CELULOSE VEGETAL, GRAMATURA 75 G/M2, COMPRIMENTO 310 MM, TIPO COM PAUTA E MARGEM. PACOTE COM 5 FOLHAS</t>
  </si>
  <si>
    <t>PAPEL KRAFT, MATERIAL CELULOSE VEGETAL, GRAMATURA 110 G/M2, COMPRIMENTO 96 CM,LARGURA 66 CM, COR NATURAL/PARDO, APLICAÇÃO EMBALAGENS</t>
  </si>
  <si>
    <t>PAPEL OFÍCIO, MATERIAL PAPEL ALCALINO, COMPRIMENTO 330 MM, LARGURA 216 MM, GRAMATURA 75 G/M2, COR BRANCA, TIPO 2. RESMA</t>
  </si>
  <si>
    <t>PASTA ARQUIVO, MATERIAL CARTÃO KRAFT, TIPO SUSPENSA, LARGURA 360 MM, ALTURA 235 MM, COR CASTANHA, CARACTERÍSTICAS ADICIONAIS COM ACETATO, ETIQUETA BRANCA,GRAMPO TRILHO PLÁST I, GRAMATURA 210 G/M2, APLICAÇÃO ARQUIVO DE DOCUMENTO</t>
  </si>
  <si>
    <t>PASTA ARQUIVO, MATERIAL CARTÃO PRENSADO, TIPO AZ, LARGURA 280 MM, ALTURA 350 MM, LOMBADA 80 MM, PRENDEDOR INTERNO MOLA COM ALAVANCA, TAMANHO OFÍCIO, CARACTERÍSTICAS ADICIONAIS 1 REVESTIDA EM PAPEL E VISOR DE PVC CRISTAL(55X115)</t>
  </si>
  <si>
    <t>PASTA ARQUIVO, MATERIAL CARTOLINA PLASTIFICADA, LARGURA 240 MM, ALTURA 345 MM,COR AZUL, CARACTERÍSTICAS ADICIONAIS COM ABA E ELÁSTICO, GRAMATURA 480 G/M2</t>
  </si>
  <si>
    <t>PASTA ARQUIVO, MATERIAL CARTOLINA PLASTIFICADA, TIPO COM GRAMPO, LARGURA 230 MM, ALTURA 335 MM, COR AZUL, PRENDEDOR INTERNO TRILHO, GRAMATURA 480 G/M2</t>
  </si>
  <si>
    <t>PASTA ARQUIVO, MATERIAL PLÁSTICO CORRUGADO FLEXÍVEL, TIPO COM ABAS, LARGURA 250 MM, ALTURA 335 MM, LOMBADA 20 MM, COR AZUL, CARACTERÍSTICAS ADICIONAIS COMELÁSTICO</t>
  </si>
  <si>
    <t>PASTA ARQUIVO, MATERIAL PLÁSTICO CORRUGADO FLEXÍVEL, TIPO COM ABAS, LARGURA 250 MM, ALTURA 335 MM, LOMBADA 55 MM, COR AZUL, CARACTERÍSTICAS ADICIONAIS COMELÁSTICO</t>
  </si>
  <si>
    <t>PASTA ARQUIVO, MATERIAL PLÁSTICO CORRUGADO FLEXÍVEL, TIPO COM ABAS, LARGURA 250 MM, ALTURA 340 MM, LOMBADA 20 MM, COR AMARELA, CARACTERÍSTICAS ADICIONAIS COM ELÁSTICO</t>
  </si>
  <si>
    <t>PASTA ARQUIVO, MATERIAL PLÁSTICO CORRUGADO FLEXÍVEL, TIPO COM ABAS, LARGURA 250 MM, ALTURA 340 MM, LOMBADA 35 MM, COR AMARELA, CARACTERÍSTICAS ADICIONAIS COM ELÁSTICO</t>
  </si>
  <si>
    <t>PASTA ARQUIVO, MATERIAL PLÁSTICO CORRUGADO FLEXÍVEL, TIPO COM ABAS, LARGURA 250 MM, ALTURA 340 MM, LOMBADA 35 MM, COR AZUL, CARACTERÍSTICAS ADICIONAIS COMELÁSTICO</t>
  </si>
  <si>
    <t>PASTA ARQUIVO, MATERIAL PLÁSTICO CORRUGADO FLEXÍVEL, LARGURA 250 MM, ALTURA 345 MM, LOMBADA 60 MM, COR AMARELA, CARACTERÍSTICAS ADICIONAIS COM ABA E ELÁSTICO</t>
  </si>
  <si>
    <t>PERCEVEJO, MATERIAL METAL, TRATAMENTO SUPERFICIAL LATONADO, TAMANHO 10 MM. CAIXA COM 100 UNIDADES</t>
  </si>
  <si>
    <t>PERFURADOR PAPEL, MATERIAL FERRO FUNDIDO, TIPO MESA, CAPACIDADE PERFURAÇÃO 100FL, FUNCIONAMENTO MANUAL, CARACTERÍSTICAS ADICIONAIS FURO REDONDO, MARGEADOR, REGULAGEM DE PROFUNDIDAD E, QUANTIDADE FUROS 2 UN</t>
  </si>
  <si>
    <t>PILHA, TAMANHO PALITO, MODELO AAA, CARACTERÍSTICAS ADICIONAIS NÃO CONTÉM MERCÚRIO E CÁDMIO, SISTEMA ELETROQUÍMICO ALCALINA, TENSÃO NOMINAL 1,5 V</t>
  </si>
  <si>
    <t>PILHA, TAMANHO PEQUENA, MODELO AA, CARACTERÍSTICAS ADICIONAIS CARTELA C/2 UNIDADES/NÃO CONTÉM MERCÚRIO E CÁDMIO, SISTEMA ELETROQUÍMICO ALCALINA, TENSÃO NOMINAL 1,5 V</t>
  </si>
  <si>
    <t>PINCEL ATÔMICO, MATERIAL PLÁSTICO, TIPO PONTA FELTRO, TIPO CARGA DESCARTÁVEL, COR TINTA AZUL</t>
  </si>
  <si>
    <t>PINCEL ATÔMICO, MATERIAL PLÁSTICO, TIPO PONTA FELTRO, TIPO CARGA DESCARTÁVEL, COR TINTA PRETA</t>
  </si>
  <si>
    <t>PINCEL ATÔMICO, MATERIAL PLÁSTICO, TIPO PONTA FELTRO, TIPO CARGA DESCARTÁVEL, COR TINTA VERDE</t>
  </si>
  <si>
    <t>PINCEL ATÔMICO, MATERIAL PLÁSTICO, TIPO PONTA FELTRO, TIPO CARGA DESCARTÁVEL, COR TINTA VERMELHA</t>
  </si>
  <si>
    <t>PINCEL MARCADOR PERMANENTE CD, MATERIAL PLÁSTICO, TIPO PONTA FELTRO, COR TINTAAZUL</t>
  </si>
  <si>
    <t>PINCEL MARCADOR PERMANENTE CD, MATERIAL PLÁSTICO, TIPO PONTA FELTRO, COR TINTAPRETA</t>
  </si>
  <si>
    <t>PINCEL MARCADOR PERMANENTE CD, MATERIAL PLÁSTICO, TIPO PONTA FELTRO, COR TINTAVERMELHA</t>
  </si>
  <si>
    <t>PINCEL QUADRO BRANCO / MAGNÉTICO, MATERIAL PLÁSTICO, MATERIAL PONTA FELTRO, TIPO CARGA DESCARTÁVEL, COR AZUL</t>
  </si>
  <si>
    <t>PINCEL QUADRO BRANCO / MAGNÉTICO, MATERIAL PLÁSTICO, MATERIAL PONTA FELTRO, TIPO CARGA DESCARTÁVEL, COR PRETO</t>
  </si>
  <si>
    <t>PINCEL QUADRO BRANCO / MAGNÉTICO, MATERIAL PLÁSTICO, MATERIAL PONTA FELTRO, TIPO CARGA DESCARTÁVEL, COR VERDE</t>
  </si>
  <si>
    <t>PINCEL QUADRO BRANCO / MAGNÉTICO, MATERIAL PLÁSTICO, MATERIAL PONTA FELTRO, TIPO CARGA DESCARTÁVEL, COR VERMELHO</t>
  </si>
  <si>
    <t>PRANCHETA PORTÁTIL, MATERIAL ACRÍLICO, COMPRIMENTO 233 MM, LARGURA 320 MM, ESPESSURA 3 MM, COR FUMÊ, CARACTERÍSTICAS ADICIONAIS COM PRENDEDOR NIQUELADO</t>
  </si>
  <si>
    <t>RÉGUA COMUM, MATERIAL PLÁSTICO CRISTAL, COMPRIMENTO 30 CM, GRADUAÇÃO CENTÍMETRO, TIPO MATERIAL RÍGIDO</t>
  </si>
  <si>
    <t>RÉGUA COMUM, MATERIAL PLÁSTICO CRISTAL, COMPRIMENTO 50 CM, GRADUAÇÃO CENTÍMETRO, TIPO MATERIAL RÍGIDO</t>
  </si>
  <si>
    <t>SACO DOCUMENTO, MATERIAL PLÁSTICO TRANSPARENTE, CAPACIDADE FOLHAS 40 FL, COMPRIMENTO 330 MM, LARGURA 240 MM, NÚMERO FUROS 4 FUROS</t>
  </si>
  <si>
    <t>TESOURA, MATERIAL AÇO INOXIDÁVEL, MATERIAL CABO PLÁSTICO, COMPRIMENTO 16 CM</t>
  </si>
  <si>
    <t>TESOURA, MATERIAL AÇO INOXIDÁVEL, MATERIAL CABO POLIPROPILENO, COMPRIMENTO 20 CM</t>
  </si>
  <si>
    <t>TINTA PARA CARIMBO, COR AZUL, COMPONENTES ÁGUA, PIGMENTOS, ASPECTO FÍSICO LÍQUIDO, APLICAÇÃO ALMOFADA, CAPACIDADE FRASCO 40 ML</t>
  </si>
  <si>
    <t xml:space="preserve"> </t>
  </si>
  <si>
    <t>SALDO OK</t>
  </si>
  <si>
    <t>CANCELADO</t>
  </si>
  <si>
    <t>SEM ESTOQUE</t>
  </si>
  <si>
    <t>FIRMA C/ PROBLEMA: SICAF, ENTREGA, ETC.</t>
  </si>
  <si>
    <t xml:space="preserve">                                                     </t>
  </si>
  <si>
    <t>* POSTERIOR CONFERÊNCIA: SOLICITAÇÕES ENVIADAS AO DCF PARA EMPENHAR</t>
  </si>
  <si>
    <t>GESTOR: CARLOS EDUARDO VEIGA ALCÂNTARA</t>
  </si>
  <si>
    <t>Nº</t>
  </si>
  <si>
    <t>FIRMAS</t>
  </si>
  <si>
    <t>CNPJ</t>
  </si>
  <si>
    <t>SITUAÇÃO</t>
  </si>
  <si>
    <t>MERCANTIL AQUARELA SUPRIMENTOS PARA ESCRITORIO E INFORM</t>
  </si>
  <si>
    <t>02.380.940/0001-89</t>
  </si>
  <si>
    <t>OK</t>
  </si>
  <si>
    <t>GRIMAR SUPRIMENTOS DE INFORMATICA LTDA - EPP</t>
  </si>
  <si>
    <t>02.692.067/0001-60</t>
  </si>
  <si>
    <t>CINPEL COMERCIO DE PAPEIS E PAPELARIA LTDA - ME</t>
  </si>
  <si>
    <r>
      <t>02.857.215/0001-59</t>
    </r>
    <r>
      <rPr>
        <b/>
        <sz val="8"/>
        <color rgb="FF000000"/>
        <rFont val="Verdana"/>
        <family val="2"/>
      </rPr>
      <t> </t>
    </r>
  </si>
  <si>
    <t>DISTRIBUIDORA JORDAO LTDA - ME</t>
  </si>
  <si>
    <t>03.672.279/0001-48</t>
  </si>
  <si>
    <t>PARCO PAPELARIA LTDA</t>
  </si>
  <si>
    <t>05.214.053/0001-29</t>
  </si>
  <si>
    <t>RC RAMOS COMERCIO LTDA - EPP</t>
  </si>
  <si>
    <t>07.048.323/0001-02</t>
  </si>
  <si>
    <t>DAGEAL - COMERCIO DE MATERIAL DE ESCRITORIO LTDA - ME</t>
  </si>
  <si>
    <t>07.245.458/0001-50</t>
  </si>
  <si>
    <t>EMBALA TUDO DESCARTAVEIS E PRODUTOS DE LIMPEZA LTDA - M</t>
  </si>
  <si>
    <t>08.308.295/0001-70</t>
  </si>
  <si>
    <t>LAUSHER COMERCIO E SERVICOS LTDA - ME</t>
  </si>
  <si>
    <t>08.659.240/0001-04</t>
  </si>
  <si>
    <t>SUPERPEL COMERCIO DE PAPEIS LTDA - EPP</t>
  </si>
  <si>
    <t>08.980.733/0001-41</t>
  </si>
  <si>
    <t>FGTS VENCIDO</t>
  </si>
  <si>
    <t>COMERCIAL 1205 LTDA - ME</t>
  </si>
  <si>
    <t>10.377.790/0001-82</t>
  </si>
  <si>
    <t>COMERCIAL REYS PAPELARIA E INFORMATICA EIRELI - ME</t>
  </si>
  <si>
    <t>15.436.327/0001-88</t>
  </si>
  <si>
    <t>RD SUPRIMENTOS PARA ESCRITORIO LTDA - ME</t>
  </si>
  <si>
    <t>16.677.530/0001-09</t>
  </si>
  <si>
    <t>VIPE COMERCIAL EIRELI - EPP</t>
  </si>
  <si>
    <t>17.526.067/0001-67</t>
  </si>
  <si>
    <t>RECICLAR COMERCIAL LTDA - EPP</t>
  </si>
  <si>
    <t>17.854.608/0001-86</t>
  </si>
  <si>
    <t>NEW W. COMERCIO E REPRESENTACOES LTDA - ME</t>
  </si>
  <si>
    <t>17.895.991/0001-10</t>
  </si>
  <si>
    <t>DUCS EDITORA E SUPRIMENTOS PARA INFORMATICA EIRELI - ME</t>
  </si>
  <si>
    <t>18.304.284/0001-75</t>
  </si>
  <si>
    <t>LICITARE PRODUTOS, MATERIAIS E SERVICOS LTDA - EPP</t>
  </si>
  <si>
    <t>18.641.075/0001-17</t>
  </si>
  <si>
    <t>AM COMERCIO DE MATERIAIS EIRELI - ME</t>
  </si>
  <si>
    <t>19.368.947/0001-88</t>
  </si>
  <si>
    <t>LIMP MED COMERCIO DE MATERIAIS MEDICOS ORTOPEDICOS LTDA</t>
  </si>
  <si>
    <t>19.542.911/0001-79</t>
  </si>
  <si>
    <t>DIAMOND´S COMERCIO E SERVICOS LTDA - ME</t>
  </si>
  <si>
    <t>19.575.614/0001-20</t>
  </si>
  <si>
    <t>BOING COMERCIO ATACADISTA DE MATERIAIS LTDA - ME</t>
  </si>
  <si>
    <t>21.189.579/0001-52</t>
  </si>
  <si>
    <t>LEANCEL COMERCIAL EIRELI - EPP</t>
  </si>
  <si>
    <t>22.045.016/0001-53</t>
  </si>
  <si>
    <t>PAPELARIA PAPEL CARTAZ LTDA - EPP</t>
  </si>
  <si>
    <t>24.005.316/0001-34</t>
  </si>
  <si>
    <t>MENNO - GRAFICA E INFORMATICA LTDA - EPP</t>
  </si>
  <si>
    <t>47.699.350/0001-51</t>
  </si>
  <si>
    <t>ÚLTIMA ATUALIZAÇÃO SALDO FEITA EM:</t>
  </si>
  <si>
    <t>George - 08/03/2016</t>
  </si>
  <si>
    <t>QUANTIDADE EMPENHADA:</t>
  </si>
  <si>
    <t>POSTERIOR CONFERÊNCIA:</t>
  </si>
  <si>
    <t>SICAF CONSULTADOS:</t>
  </si>
  <si>
    <t>Nº ENTRADA NO DMSA</t>
  </si>
  <si>
    <t>CTUR</t>
  </si>
  <si>
    <t>Total Geral</t>
  </si>
  <si>
    <t>CLIQUE EM HABILITAR EDIÇÃO PARA ATIVAR O CONTEÚDO</t>
  </si>
  <si>
    <t>-</t>
  </si>
  <si>
    <t>CAIC</t>
  </si>
  <si>
    <t>CLIQUE NO CENTRO DE CUSTO PARA VERIFICAR O ANDAMENTO DOS PEDIDOS REALIZADOS PELO QUIOSQUE DE COMPRAS EM 2017</t>
  </si>
  <si>
    <t>Pró - Reitoria de Assuntos Estudantis</t>
  </si>
  <si>
    <t>Campus da UFRRJ em Três Rios</t>
  </si>
  <si>
    <t xml:space="preserve"> VALOR </t>
  </si>
  <si>
    <t>PRÓ - REITORIA DE ASSUNTOS ESTUDANTIS</t>
  </si>
  <si>
    <t>INSTITUTO DE ZOOTECNIA</t>
  </si>
  <si>
    <t>CAMPUS DA UFRRJ EM TRÊS RIOS</t>
  </si>
  <si>
    <t>Curso de Especialização "Docência na Educação Infantil"</t>
  </si>
  <si>
    <t>Centro de Arte e Cultura</t>
  </si>
  <si>
    <t>Editora Universidade Rural</t>
  </si>
  <si>
    <t>Licenciatura em Educação do Campo - PROCAMPO</t>
  </si>
  <si>
    <t>Departamento de Arquitetura e Urbanismo</t>
  </si>
  <si>
    <t>23083.002703/2014-17</t>
  </si>
  <si>
    <t>006/2017</t>
  </si>
  <si>
    <t>Posto Médico</t>
  </si>
  <si>
    <t>Praça de Desportos</t>
  </si>
  <si>
    <t>Biblioteca Central</t>
  </si>
  <si>
    <t>Pró - Reitoria de Ensino de Graduação/ Comunicação</t>
  </si>
  <si>
    <t>Pró - Reitoria de Extensão</t>
  </si>
  <si>
    <t>PROEXT - Mãos que Criam - Projeto de Capacitação para Promoção Social</t>
  </si>
  <si>
    <t>Imprensa Universitária</t>
  </si>
  <si>
    <t>Departamento de Produtos Florestais</t>
  </si>
  <si>
    <t>Instituto de Zootecnia</t>
  </si>
  <si>
    <t>ALICATE DE PONTA FINA DE 5 POLEGADAS (127MM), ALICATE DE CORPO FORJADO, EM AÇO CROMO NÍQUEL PARA MAIOR DURABILIDADE E MELHOR SUPERFÍCIE DE CORTE.</t>
  </si>
  <si>
    <t>AQUARELA À BASE DE ÁGUA JOGO DE12CORES.TUBOS DE 5ML. AQUARELA NÃO REQUER SOLVENTES, É DILUÍDA COM ÁGUA</t>
  </si>
  <si>
    <t>BASE DE CORTE 34 X 24 CM.</t>
  </si>
  <si>
    <t>BLOCO A3 COM 20 FOLHAS DE PAPEL BRANCO COM 200GR, UTILIZADO PARA TÉCNICAS DE DESENHO A LÁPIS, GRAFITE, LÁPIS CARVÃO, CARVÃO DE DESENHO, LÁPIS CRAYON, AQUARELA, PASTEL SECO, PASTEL OLEOSO, LÁPIS DE COR E OUTRAS TÉCNICAS.</t>
  </si>
  <si>
    <t>BLOCO A4 COM 20 FOLHAS DE PAPEL BRANCO COM 200GR, UTILIZADO PARA TÉCNICAS DE DESENHO A LÁPIS, GRAFITE, LÁPIS CARVÃO, CARVÃO DE DESENHO, LÁPIS CRAYON, AQUARELA, PASTEL SECO, PASTEL OLEOSO, LÁPIS DE COR E OUTRAS TÉCNICAS.</t>
  </si>
  <si>
    <t>BLOCO FLIP CHART, COR BRANCA, FORMATO 64 X 88, CARACTERÍSTICAS ADICIONAIS SERRILHA, SEM PAUTA, GRAMATURA 75. PACOTE COM 50 FOLHAS.</t>
  </si>
  <si>
    <t>BLOCO PAPEL VEGETAL LISO A4 60 G/M2 COM 10 FOLHAS, PAPEL TRANSLÚCIDO, PERFEITAMENTE LISO, PH NEUTRO, COLADO NA MASSA, UTILIZADO PARA DESENHOS COM LÁPIS, GRAFITE, PENA TUBULAR, NANQUIM, MARCADORES.</t>
  </si>
  <si>
    <t> BLOCO DE PAPEL A3 PARA TÉCNICAS À BASE DE ÁGUA. TEXTURA FINA, 300G/M², 29,7X42CM C/12FL. 100% DE FIBRA DE MADEIRA. BRANCURA NATURAL SEM ALVEJANTE ÓTICO, COM PH NEUTRO, OU SEJA, IGUAL A7PARA EVITAR O AMARELAMENTO. COLADO NA MASSA, POR ISSO, NÃO ABSORVE A ÁGUA RAPIDAMENTE, POSSUI TRATAMENTO CONTRA FUNGOS E BACTÉRIAS. É GELATINADO NA MASSA, O QUE PERMITE CORREÇÕES (RASPAGENS). TEXTURA FINA, LEVEMENTE MARCADA.</t>
  </si>
  <si>
    <t>CANETA HIDROGRÁFICA, MATERIAL PLÁSTICO, MATERIAL PONTA POLIÉSTER, ESPESSURA ESCRITA FINA, COR CARGA AZUL</t>
  </si>
  <si>
    <t>CANETA HIDROGRÁFICA, MATERIAL PLÁSTICO, MATERIAL PONTA POLIÉSTER, ESPESSURA ESCRITA FINA, COR CARGA PRETA</t>
  </si>
  <si>
    <t>CANETA HIDROGRÁFICA, MATERIAL PLÁSTICO, MATERIAL PONTA POLIÉSTER, ESPESSURA ESCRITA FINA, COR CARGA VERMELHA</t>
  </si>
  <si>
    <t> CAVALETE DE ALUMÍNIO COM RODÍZIO, FLIP CHART LUXO, COMPOSTO DE UM QUADRO BRANCO LUXO MEDINDO 100X70M, CONFECCIONADO COM LAMINADO MELAMÍNICO (FÓRMICA) BRANCO BRILHANTE.</t>
  </si>
  <si>
    <t>COLA, APLICAÇÃO FIXAÇÃO DE CARTAZES, CARACTERÍSTICAS ADICIONAIS SUPER ADESIVO,TIPO SPRAY - EMBALAGEM COM 500 ML</t>
  </si>
  <si>
    <t>COMPASSO PARA DESENHO TÉCNICO, CABEÇA DE FRICÇÃO PARA AJUSTE PRECISO E SUAVE DO RAIO, BRAÇO ARTICULÁVEL E COM BARRA ALONGADORA, APRESENTA AGULHA PERMETUÁVEL, CÍRCULO MÁXIMO DE APROXIMADAMENTE 360MM, CÍRCULO MÁXIMO COM ALONGADOR DE APROXIMADAMENTE 470MM, COMPRIMENTO 145MM, PEGA ERGONÔMICA, BRAÇOS AJUSTÁVEIS, ADAPTADOR UNIVERSAL.</t>
  </si>
  <si>
    <t>CURVA FRANCESA ACRÍLICA, RÉGUA EM ACRÍLICO CRISTAL PARA TRAÇAR DESENHOS EM VÁRIAS CURVAS, 2 MM DE ESPESSURA.</t>
  </si>
  <si>
    <t> ESQUADRO ACRÍLICO 25/26 SEM GRADUAÇÃO, COMPRIMENTO 32 CM, PACOTE COM 2 UNIDADES.</t>
  </si>
  <si>
    <t>ESTILETE DESENHO, MATERIAL CORPO AÇO, LARGURA LÂMINA 18 MM, TIPO LÂMINA RETRÁTIL, TIPO FIXAÇÃO LÂMINA ENCAIXE DE PRESSÃO</t>
  </si>
  <si>
    <t>ESQUADRO25/26. MATERIAL ACRÍLICO CRISTAL. DIMENSÕES 28CMX2MM. CARACTERÍSTICAS ADICIONAIS SEM GRADUAÇÃO. NÃO É INJETADO</t>
  </si>
  <si>
    <t>ESQUADRO ACRÍLICO 25/26 SEM GRADUAÇÃO, COMPRIMENTO 50 CM, PACOTE COM 2 UNIDADES.</t>
  </si>
  <si>
    <t> ESTILETE DESENHO, MATERIAL CORPO AÇO, LARGURA LÂMINA 9 MM, TIPO LÂMINA RETRÁTIL, TIPO FIXAÇÃO LÂMINA ENCAIXE DE PRESSÃO</t>
  </si>
  <si>
    <t> ESTOJO AQUARELA EM TUBO 12 CORES, VARIAÇÃO: CADMIUM YELLOW PALE HUE, LEMON YELLOW HUE, CADMIUM RED DEEP HUE, ALIZARIM CRIMINSON HUE, EMERALD.</t>
  </si>
  <si>
    <t> ESTOJO CONTENDO 12 LÁPIS, INDICADO PARA DESENHO E ESBOÇO. GRADUAÇÃO: 01 LÁPIS 6B, 4B, 3B, 2B, B, F, H, 2H, 3H, 4H E 02 LÁPIS HB.</t>
  </si>
  <si>
    <t>ESTOJO METÁLICO COM SEIS GRAFITES. GRADUAÇÕES: HB, 2B, 4B, 6B, 8B E 7B.</t>
  </si>
  <si>
    <t>GABARITO ACRÍLICO CIRCULÓGRAFO MILÍMETROS D-2, EM MATERIAL ACRÍLICO 1MM, COM DESENHOS VAZADOS, 35 CÍRCULOS DE 1 A 35 MM, COM TODOS OS RAIOS PARA COLOCAÇÃO FÁCIL DO CENTRO, MEDIDAS DA CARTELA: 24 X 12,1 CM.</t>
  </si>
  <si>
    <t> GABARITO ELÍPSES 45º D-5, FABRICADO EM ACRÍLICO, NA ESPESSURA MÉDIA DE 1 MM, COM GRAVAÇÃO REBAIXADA (EM DEGRAU), GABARITO COM 19 ELÍPSES, DE 8 A 75 MM, COM DIVISÕES PARA MARCAÇÃO DE CENTRO, MEDIDA: 27,5X14,5 CM.</t>
  </si>
  <si>
    <t>GABARITO ELÍPSES D12 EM MILÍMETROS, CONTÉM 60 ELÍPSES, EM 4 GRAUS (60º - 45º - 35º16´ - 25º), DESDE 8 ATÉ 40MM, DIMENSÕES (CM): 28 X 13,5.</t>
  </si>
  <si>
    <t>GIZ CERA, MATERIAL CERA PLÁSTICA COM CORANTE ATÓXICO, COR VARIADAS, TAMANHO PEQUENO, ESPESSURA FINA - CAIXA 24,00 UM</t>
  </si>
  <si>
    <t>GIZ PASTEL SECO, MATERIAL PIGMENTO EM PÓ, APRESENTAÇÃO BASTÃO, TIPO BRILHANTE, 48 CORES, DIMENSÃO APROXIMADA DE CADA BARRA: 6CM X 1CM DE DIÂMETRO.</t>
  </si>
  <si>
    <t>GUILHOTINA MANUAL PARA PAPEL PARA CORTAR ATÉ 10 FOLHAS, CONSTRUÍDA EM AÇO, TRATADA E PINTADA A PÓ (PINTURA ELETROSTÁTICA), TAMANHOS: 30, 36 OU 46CM.</t>
  </si>
  <si>
    <t>LÁPIS DE COLORIR AQUARELÁVEL, COM 24 CORES, FORMATO SEXTAVADO, ATÓXICO, MEDINDO 170MM. CAIXA COM 24 UNIDADES</t>
  </si>
  <si>
    <t> LÁPIS DE COR, MATERIAL MADEIRA, COR DIVERSAS, CARACTERÍSTICAS ADICIONAIS TAMANHO GRANDE - CAIXA 24,00 UM</t>
  </si>
  <si>
    <t> LÁPIS DE COR, MATERIAL MADEIRA, COR DIVERSAS, CARACTERÍSTICAS ADICIONAIS TAMANHO GRANDE 36 CORES - CAIXA 36,00 UM</t>
  </si>
  <si>
    <t>LÁPIS DE COR, MATERIAL MADEIRA, COR DIVERSAS, CARACTERÍSTICAS ADICIONAIS TAMANHO GRANDE - CAIXA 24,00 UM</t>
  </si>
  <si>
    <t>LÁPIS GRAFITE PURO (INTEGRAL), CRAYON DE GRAFITE INTEGRAL SEXTAVADO, SEM PELÍCULA PROTETORA, PERMITE VÁRIOS TIPOS DE TRAÇO DEVIDO AO SEU FORMATO USANDO TODA A EXTENSÃO DO CORPO 9B. CAIXA COM 12 UNIDADES.</t>
  </si>
  <si>
    <t> LUPA CONTA FIO PLÁSTICA, COM 25MM DE DIÂMETRO DA LENTE, AUMENTO DE 5 VEZES E COM BASE COM MARCADOR EM MM E ARMAÇÕES EM PLÁSTICO RESISTENTE, LENTES DE ALTA QUALIDADE E SUPERFÍCIES PERFEITAS PROVIDENCIAM UMA LONGA VIDA ÚTIL E AS LENTES OFERECEM UMA REPRESENTAÇÃO SEM DISTORÇÃO ATÉ AS MARGENS.</t>
  </si>
  <si>
    <t>PAPEL CELOFANE, COMPRIMENTO 80, LARGURA 80, COR AMARELO, APLICAÇÃO MATERIAL DE EXPEDIENTE.</t>
  </si>
  <si>
    <t>PAPEL CELOFANE, COMPRIMENTO 80, LARGURA 80, COR AZUL, APLICAÇÃO MATERIAL DE EXPEDIENTE.</t>
  </si>
  <si>
    <t>PAPEL CELOFANE, COMPRIMENTO 80, LARGURA 80, COR LARANJA, APLICAÇÃO MATERIAL DE EXPEDIENTE.</t>
  </si>
  <si>
    <t>PAPEL CELOFANE, COMPRIMENTO 85, LARGURA 100, COR VERMELHO, APLICAÇÃO MATERIAL DE EXPEDIENTE.</t>
  </si>
  <si>
    <t>PAPEL EMBORRACHADO, MATERIAL BORRACHA EVA, COMPRIMENTO 60 CM, LARGURA 40 CM, ESPESSURA 2 CM, COR LILÁS</t>
  </si>
  <si>
    <t> PAPEL EMBORRACHADO, MATERIAL BORRACHA EVA, COMPRIMENTO 60 CM, LARGURA 40 CM, ESPESSURA 2 CM, COR VERMELHO</t>
  </si>
  <si>
    <t>PAPEL EMBORRACHADO, MATERIAL BORRACHA EVA, COMPRIMENTO 60 CM, LARGURA 40 CM, ESPESSURA 2 CM, COR VERMELHO</t>
  </si>
  <si>
    <t>PAPEL EMBORRACHADO, MATERIAL BORRACHA EVA, COMPRIMENTO 60 CM, LARGURA 40 CM, ESPESSURA 2 CM, PADRÃO LISO, COR AZUL CLARO, APLICAÇÃO CONFECÇÃO DE PAINEIS</t>
  </si>
  <si>
    <t>PAPEL EMBORRACHADO, MATERIAL BORRACHA EVA, COMPRIMENTO 60 CM, LARGURA 40 CM, ESPESSURA 2 CM, PADRÃO LISO, COR AMARELO, APLICAÇÃO CONFECÇÃO DE PAINEIS</t>
  </si>
  <si>
    <t> PAPEL EMBORRACHADO, MATERIAL BORRACHA EVA, COMPRIMENTO 60 CM, LARGURA 40 CM, ESPESSURA 2 CM, PADRÃO LISO, COR AZUL, APLICAÇÃO CONFECÇÃO DE PAINEIS</t>
  </si>
  <si>
    <t>PAPEL EMBORRACHADO, MATERIAL BORRACHA EVA, COMPRIMENTO 60 CM, LARGURA 40 CM, ESPESSURA 2 CM, PADRÃO LISO, COR MARROM, APLICAÇÃO CONFECÇÃO DE PAINEIS</t>
  </si>
  <si>
    <t>PAPEL EMBORRACHADO, MATERIAL BORRACHA EVA, COMPRIMENTO 60 CM, LARGURA 40 CM, ESPESSURA 2 MM, PADRÃO LISO, COR PRETA</t>
  </si>
  <si>
    <t>PAPEL JORNAL, MATERIAL CELULOSE VEGETAL, GRAMATURA 52, FORMATO A3. PACOTE COM 50 FOLHAS.</t>
  </si>
  <si>
    <t>PAPEL MANTEIGA CROQUIS A3 COM PH NEUTRO, LIVRE DE ÁCIDO, INDICADO PARA ESBOÇO E DESENHO A LÁPIS, GRAMATURA DE 41G/M² E 50 FOLHAS.</t>
  </si>
  <si>
    <t>PAPEL MANTEIGA CROQUIS A4 COM PH NEUTRO, LIVRE DE ÁCIDO, INDICADO PARA ESBOÇO E DESENHO A LÁPIS, GRAMATURA DE 41G/M² E 50 FOLHAS.</t>
  </si>
  <si>
    <t>PAPEL MANTEIGA, MATERIAL CELULOSE VEGETAL, GRAMATURA 40 G/M2, COMPRIMENTO 100 CM, LARGURA 70 CM, COR BRANCA</t>
  </si>
  <si>
    <t> PAPEL SULFITE, MATERIAL CELULOSE VEGETAL, COR AMARELA, GRAMATURA 75 G/M2, COMPRIMENTO 297 MM, APLICAÇÃO FOTOCÓPIA, LARGURA 210 MM -  PACOTE 500,00 FL</t>
  </si>
  <si>
    <t> PAPEL SULFITE, MATERIAL CELULOSE VEGETAL, COR ROSA, GRAMATURA 75 G/M2, COMPRIMENTO 297 MM, APLICAÇÃO FOTOCÓPIA, LARGURA 210 MM -  PACOTE 500,00 FL</t>
  </si>
  <si>
    <t> PAPEL SULFITE, MATERIAL CELULOSE VEGETAL, COR VERDE, GRAMATURA 75 G/M2, COMPRIMENTO 297 MM, APLICAÇÃO FOTOCÓPIA, LARGURA 210 MM -  PACOTE 500,00 FL</t>
  </si>
  <si>
    <t> PINCEL ATÔMICO, MATERIAL PLÁSTICO, TIPO PONTA FELTRO, TIPO CARGA DESCARTÁVEL, COR TINTA VERMELHA</t>
  </si>
  <si>
    <t>: PINCEL CERDA CHATO Nº 10, CERDA BRANCA, VIROLO DE ALUMÍNIO, CABO LONGO DE MADEIRA AMARELO, PONTA CHATA.</t>
  </si>
  <si>
    <t>PINCEL CHATO APLICAÇÃO NA PINTURA DE TECIDO, TELA, CERÂMICA, AQUARELA, ACRÍLICA COM CERDAS BRANCAS IMPORTADAS E CABO LONGO DE MADEIRA AMARELO E VIROLO DE ALUMÍNIO COM O FORMATO CHATO, TAMANHO Nº 20.</t>
  </si>
  <si>
    <t> PINCEL CHATO APLICAÇÃO NA PINTURA DE TECIDO, TELA, CERÂMICA, AQUARELA, ACRÍLICA COM CERDAS BRANCAS IMPORTADAS E CABO LONGO DE MADEIRA AMARELO E VIROLO DE ALUMÍNIO COM O FORMATO CHATO, TAMANHO Nº 22. .</t>
  </si>
  <si>
    <t>PINCEL CHATO APLICAÇÃO NA PINTURA DE TECIDO, TELA, CERÂMICA, AQUARELA, ACRÍLICA COM CERDAS BRANCAS IMPORTADAS E CABO LONGO DE MADEIRA AMARELO E VIROLO DE ALUMÍNIO COM O FORMATO CHATO, TAMANHO: Nº 18.</t>
  </si>
  <si>
    <t>PINCEL CHATO APLICAÇÃO NA PINTURA DE TECIDO, TELA, CERÂMICA, AQUARELA, ACRÍLICA DE PELO SINTÉTICO DOURADO COM CABO LONGO DE MADEIRA NA COR BRANCA E VIROLO DE ALUMÍNIO COM O FORMATO CHATO, TAMANHO Nº 14.</t>
  </si>
  <si>
    <t> PINCEL REDONDO CURTO 145, TAMANHO 12, CABO CURTO, COR CASTANHO ESCURO, COMPOSIÇÃO MARTA TROPICAL, COR GRIS, FILAMENTO MARTA TROPICAL, FORMATO REDONDO, IDEAL PARA MANCHAS, INDICADO PARA TINTA À BASE DE ÁGUA, TÉCNICA AQUARELA, GUACHE, VIROLO DE ALUMÍNIO.</t>
  </si>
  <si>
    <t>PINCEL REDONDO CURTO 145, TAMANHO 2, CABO CURTO, COR CASTANHO ESCURO, COMPOSIÇÃO MARTA TROPICAL, COR GRIS, FILAMENTO MARTA TROPICAL, FORMATO REDONDO, IDEAL PARA MANCHAS, INDICADO PARA TINTA À BASE DE ÁGUA, TÉCNICA AQUARELA, GUACHE, VIROLO DE ALUMÍNIO.</t>
  </si>
  <si>
    <t>PINCEL REDONDO CURTO 145, TAMANHO 20, CABO CURTO, COR CASTANHO ESCURO, COMPOSIÇÃO MARTA TROPICAL, COR GRIS, FILAMENTO MARTA TROPICAL, FORMATO REDONDO, IDEAL PARA MANCHAS, INDICADO PARA TINTA À BASE DE ÁGUA, TÉCNICA AQUARELA, GUACHE, VIROLO DE ALUMÍNIO.</t>
  </si>
  <si>
    <t>PINCEL REDONDO CURTO 145, TAMANHO 0, CABO CURTO, COR CASTANHO ESCURO, COMPOSIÇÃO MARTA TROPICAL, COR GRIS, FILAMENTO MARTA TROPICAL, FORMATO REDONDO, IDEAL PARA MANCHAS, INDICADO PARA TINTA À BASE DE ÁGUA, TÉCNICA AQUARELA, GUACHE, VIROLO DE ALUMÍNIO.</t>
  </si>
  <si>
    <t>PINCEL REDONDO CURTO 145, TAMANHO 10, CABO CURTO, COR CASTANHO ESCURO, COMPOSIÇÃO MARTA TROPICAL, COR GRIS, FILAMENTO MARTA TROPICAL, FORMATO REDONDO, IDEAL PARA MANCHAS, INDICADO PARA TINTA À BASE DE ÁGUA, TÉCNICA AQUARELA, GUACHE, VIROLO DE ALUMÍNIO.</t>
  </si>
  <si>
    <t>PINCEL REDONDO CURTO 145, TAMANHO 30, CABO CURTO, COR CASTANHO ESCURO, COMPOSIÇÃO MARTA TROPICAL, COR GRIS, FILAMENTO MARTA TROPICAL, FORMATO REDONDO, IDEAL PARA MANCHAS, INDICADO PARA TINTA À BASE DE ÁGUA, TÉCNICA AQUARELA, GUACHE, VIROLO DE ALUMÍNIO.</t>
  </si>
  <si>
    <t> PINCEL REDONDO CURTO 145, TAMANHO 4, CABO CURTO, COR CASTANHO ESCURO, COMPOSIÇÃO MARTA TROPICAL, COR GRIS, FILAMENTO MARTA TROPICAL, FORMATO REDONDO, IDEAL PARA MANCHAS, INDICADO PARA TINTA À BASE DE ÁGUA, TÉCNICA AQUARELA, GUACHE, VIROLO DE ALUMÍNIO.</t>
  </si>
  <si>
    <t> PINCEL REDONDO CURTO 145, TAMANHO 6, CABO CURTO, COR CASTANHO ESCURO, COMPOSIÇÃO MARTA TROPICAL, COR GRIS, FILAMENTO MARTA TROPICAL, FORMATO REDONDO, IDEAL PARA MANCHAS, INDICADO PARA TINTA À BASE DE ÁGUA, TÉCNICA AQUARELA, GUACHE, VIROLO DE ALUMÍNIO.</t>
  </si>
  <si>
    <t> PINCEL REDONDO CURTO 145, TAMANHO 8, CABO CURTO, COR CASTANHO ESCURO, COMPOSIÇÃO MARTA TROPICAL, COR GRIS, FILAMENTO MARTA TROPICAL, FORMATO REDONDO, IDEAL PARA MANCHAS, INDICADO PARA TINTA À BASE DE ÁGUA, TÉCNICA AQUARELA, GUACHE, VIROLO DE ALUMÍNIO.</t>
  </si>
  <si>
    <t>PINCEL REDONDO, MARTA TROPICAL, CABO CURTO, APLICAÇÃO NA PINTURA DE AQUARELA, GUACHE E TÉCNICAS AGUADAS, TAMANHO Nº 0.</t>
  </si>
  <si>
    <t>PINTURA A DEDO 30ML COM 6 CORES SORTIDAS - CAIXA</t>
  </si>
  <si>
    <t>PRANCHETA PARA CAVALETE EM AGLOMERADO DE 18MM, TAMANHO 100 X 80 CM, MODELO ECONÔMICO, BORDAS REVESTIDAS EM PVC.</t>
  </si>
  <si>
    <t> PRANCHETA PORTÁTIL, MATERIAL POLIESTIRENO, COMPRIMENTO 360 MM, LARGURA 240 MM,ESPESSURA 3 MM, COR AZUL, CARACTERÍSTICAS ADICIONAIS PRENDEDOR PLÁSTICO, BORDAS ARREDONDADAS E LATERAI S</t>
  </si>
  <si>
    <t>PRANCHETA PORTÁTIL MADEIRA PARA A2 C/ TAMPO DE 50X65CM. MEDIDAS INTERNAS: 50X40X4CMS. ESTOJO DE MADEIRA, COM ESPAÇO PARA GUARDAR PAPÉIS E ACESSÓRIOS PARA DESENHO. TAMPO/PRANCHETA PERMITE REGULAGEM DA INCLINAÇÃO E JÁ VEM EQUIPADO COM RÉGUA PARALELA.</t>
  </si>
  <si>
    <t>RÉGUA ESCALÍMETRO TRIANGULAR DE 30CM CONTENDO 6 ESCALAS. ESCALA DE PRECISÃO, CORPO DE PLÁSTICO RESISTENTE.</t>
  </si>
  <si>
    <t>TINTA AQUARELA EM PASTILHA, ESTOJO COM 12 CORES VARIADAS</t>
  </si>
  <si>
    <t>TINTA AQUARELA LÍQUIDA (CONJUNTO), VARIAÇÃO: AMARELO, CYAN, MAGENTA, AZUL ROYAL, ESCARLATE E PRETO.</t>
  </si>
  <si>
    <t> TINTA FACIAL COLOR MAKE COM 10 CORES DE 4G</t>
  </si>
  <si>
    <t>TINTA GUACHE 16ML BURNT SIENA NÃO TÓXICO, INDICADO PARA PINTURA A PINCEL EM PAPEL, CARTÃO E CARTOLINA, COMPOSICÃO: RESINA VEGETAL, PIGMENTOS ORGÂNICOS, CARGA MINERAL E CONSERVANTE TIPO ISOTIAZOLONA.</t>
  </si>
  <si>
    <t>TINTA GUACHE 16ML COBALTE BLUE NÃO TÓXICO, INDICADO PARA PINTURA A PINCEL EM PAPEL, CARTÃO E CARTOLINA, COMPOSICÃO: RESINA VEGETAL, PIGMENTOS ORGÂNICOS, CARGA MINERAL E CONSERVANTE TIPO ISOTIAZOLONA.</t>
  </si>
  <si>
    <t>TINTA GUACHE 16ML DEEP GREEN NÃO TÓXICO, INDICADO PARA PINTURA A PINCEL EM PAPEL, CARTÃO E CARTOLINA, COMPOSICÃO: RESINA VEGETAL, PIGMENTOS ORGÂNICOS, CARGA MINERAL E CONSERVANTE TIPO ISOTIAZOLONA.</t>
  </si>
  <si>
    <t>TINTA GUACHE 16ML LIGHT GREEN NÃO TÓXICO, INDICADO PARA PINTURA A PINCEL EM PAPEL, CARTÃO E CARTOLINA, COMPOSICÃO: RESINA VEGETAL, PIGMENTOS ORGÂNICOS, CARGA MINERAL E CONSERVANTE TIPO ISOTIAZOLONA.</t>
  </si>
  <si>
    <t>TINTA GUACHE 50ML MAGENTA NÃO TÓXICO, INDICADO PARA PINTURA A PINCEL EM PAPEL, CARTÃO E CARTOLINA, COMPOSICÃO: RESINA VEGETAL, PIGMENTOS ORGÂNICOS, CARGA MINERAL E CONSERVANTE TIPO ISOTIAZOLONA.</t>
  </si>
  <si>
    <t> TINTA GUACHE 50ML PRETO NÃO TÓXICO, INDICADO PARA PINTURA A PINCEL EM PAPEL, CARTÃO E CARTOLINA, COMPOSICÃO: RESINA VEGETAL, PIGMENTOS ORGÂNICOS, CARGA MINERAL E CONSERVANTE TIPO ISOTIAZOLONA.</t>
  </si>
  <si>
    <t>TINTA GUACHE 16ML PRUSSIAN BLUE NÃO TÓXICO, INDICADO PARA PINTURA A PINCEL EM PAPEL, CARTÃO E CARTOLINA, COMPOSICÃO: RESINA VEGETAL, PIGMENTOS ORGÂNICOS, CARGA MINERAL E CONSERVANTE TIPO ISOTIAZOLONA.</t>
  </si>
  <si>
    <t>TINTA GUACHE 16ML AMARELO NÃO TÓXICO, INDICADO PARA PINTURA A PINCEL EM PAPEL, CARTÃO E CARTOLINA, COMPOSICÃO: RESINA VEGETAL, PIGMENTOS ORGÂNICOS, CARGA MINERAL E CONSERVANTE TIPO ISOTIAZOLONA.</t>
  </si>
  <si>
    <t>TINTA GUACHE 50ML BRANCO NÃO TÓXICO, INDICADO PARA PINTURA A PINCEL EM PAPEL, CARTÃO E CARTOLINA, COMPOSICÃO: RESINA VEGETAL, PIGMENTOS ORGÂNICOS, CARGA MINERAL E CONSERVANTE TIPO ISOTIAZOLONA</t>
  </si>
  <si>
    <t>TINTA GUACHE 16ML CERULEAN BLUE NÃO TÓXICO, INDICADO PARA PINTURA A PINCEL EM PAPEL, CARTÃO E CARTOLINA, COMPOSICÃO: RESINA VEGETAL, PIGMENTOS ORGÂNICOS, CARGA MINERAL E CONSERVANTE TIPO ISOTIAZOLONA.</t>
  </si>
  <si>
    <t>TINTA GUACHE 16ML RAW SIENNA NÃO TÓXICO, INDICADO PARA PINTURA A PINCEL EM PAPEL, CARTÃO E CARTOLINA, COMPOSICÃO: RESINA VEGETAL, PIGMENTOS ORGÂNICOS, CARGA MINERAL E CONSERVANTE TIPO ISOTIAZOLONA.</t>
  </si>
  <si>
    <t>TINTA GUACHE 16ML SEPIA NÃO TÓXICO, INDICADO PARA PINTURA A PINCEL EM PAPEL, CARTÃO E CARTOLINA, COMPOSICÃO: RESINA VEGETAL, PIGMENTOS ORGÂNICOS, CARGA MINERAL E CONSERVANTE TIPO ISOTIAZOLONA</t>
  </si>
  <si>
    <t>TINTA GUACHE 16ML ULTRAMARINE LIGHT NÃO TÓXICO, INDICADO PARA PINTURA A PINCEL EM PAPEL, CARTÃO E CARTOLINA, COMPOSICÃO: RESINA VEGETAL, PIGMENTOS ORGÂNICOS, CARGA MINERAL E CONSERVANTE TIPO ISOTIAZOLONA.</t>
  </si>
  <si>
    <t>TINTA GUACHE 16ML VERMELHO NÃO TÓXICO, INDICADO PARA PINTURA A PINCEL EM PAPEL, CARTÃO E CARTOLINA, COMPOSICÃO: RESINA VEGETAL, PIGMENTOS ORGÂNICOS, CARGA MINERAL E CONSERVANTE TIPO ISOTIAZOLONA.</t>
  </si>
  <si>
    <t>TINTA GUACHE AZUL CELESTE FRASCO PLÁSTICO COM 250 ML, NÃO TÓXICO, INDICADO PARA PINTURA A PINCEL EM PAPEL, CARTÃO E CARTOLINA, COMPOSIÇÃO: RESINA VEGETAL, PIGMENTOS ORGÂNICOS, CARGA MINERAL E CONSERVANTE TIPO ISOTIAZOLONA</t>
  </si>
  <si>
    <t>TINTA GUACHE MARROM FRASCO PLÁSTICO COM 250 ML, NÃO TÓXICO, INDICADO PARA PINTURA A PINCEL EM PAPEL, CARTÃO E CARTOLINA, COMPOSIÇÃO: RESINA VEGETAL, PIGMENTOS ORGÂNICOS, CARGA MINERAL E CONSERVANTE TIPO ISOTIAZOLONA.</t>
  </si>
  <si>
    <t>TINTA GUACHE VERDE FRASCO PLÁSTICO COM 250 ML, NÃO TÓXICO, INDICADO PARA PINTURA A PINCEL EM PAPEL, CARTÃO E CARTOLINA, COMPOSIÇÃO: RESINA VEGETAL, PIGMENTOS ORGÂNICOS, CARGA MINERAL E CONSERVANTE TIPO ISOTIAZOLONA.</t>
  </si>
  <si>
    <t>TINTA GUACHE VERMELHO CARMIN FRASCO PLÁSTICO COM 250 ML, NÃO TÓXICO, INDICADO PARA PINTURA A PINCEL EM PAPEL, CARTÃO E CARTOLINA, COMPOSIÇÃO: RESINA VEGETAL, PIGMENTOS ORGÂNICOS, CARGA MINERAL E CONSERVANTE TIPO ISOTIAZOLONA.</t>
  </si>
  <si>
    <t> TINTA GUACHE VERMELHO FOGO FRASCO PLÁSTICO COM 250 ML, NÃO TÓXICO, INDICADO PARA PINTURA A PINCEL EM PAPEL, CARTÃO E CARTOLINA, COMPOSIÇÃO: RESINA VEGETAL, PIGMENTOS ORGÂNICOS, CARGA MINERAL E CONSERVANTE TIPO ISOTIAZOLONA.</t>
  </si>
  <si>
    <t>TINTA GUACHE 16ML YELLOW OCHRE NÃO TÓXICO, INDICADO PARA PINTURA A PINCEL EM PAPEL, CARTÃO E CARTOLINA, COMPOSICÃO: RESINA VEGETAL, PIGMENTOS ORGÂNICOS, CARGA MINERAL E CONSERVANTE TIPO ISOTIAZOLONA.</t>
  </si>
  <si>
    <t> TINTA NANQUIM, FRASCO COM 14 ML, COR OURO</t>
  </si>
  <si>
    <t>TINTA NANQUIM, FRASCO COM 14 ML, COR PRATA.</t>
  </si>
  <si>
    <t>TINTA ÓLEO, COR AZUL CERÚLIO PARA PINTURAS ARTÍSTICAS E ARTESANAIS, CORES MISCÍVEIS ENTRE SI, SOLÚVEL EM TEREBINTINA E AGUARRÁS, PODENDO ACELERAR A SECAGEM COM SECANTE DE COBALTO, IDEAL NA PINTURA DE TELAS, EUCATEX, MASSA DE BISQUI, CERÂMICA. FRASCO COM 20 ML.</t>
  </si>
  <si>
    <t>TINTA ÓLEO, COR AMARELO CROMO MÉDIO PARA PINTURAS ARTÍSTICAS E ARTESANAIS, CORES MISCÍVEIS ENTRE SI, SOLÚVEL EM TEREBINTINA E AGUARRÁS, PODENDO ACELERAR A SECAGEM COM SECANTE DE COBALTO, IDEAL NA PINTURA DE TELAS, EUCATEX, MASSA DE BISQUI, CERÂMICA. FRASCO COM 20 ML.</t>
  </si>
  <si>
    <t>TINTA ÓLEO, COR AMARELO OCRE PARA PINTURAS ARTÍSTICAS E ARTESANAIS, CORES MISCÍVEIS ENTRE SI, SOLÚVEL EM TEREBINTINA E AGUARRÁS, PODENDO ACELERAR A SECAGEM COM SECANTE DE COBALTO, IDEAL NA PINTURA DE TELAS, EUCATEX, MASSA DE BISQUI, CERÂMICA. FRASCO COM 20 ML.</t>
  </si>
  <si>
    <t>TINTA ÓLEO, COR AZUL COBALTO PARA PINTURAS ARTÍSTICAS E ARTESANAIS, CORES MISCÍVEIS ENTRE SI, SOLÚVEL EM TEREBINTINA E AGUARRÁS, PODENDO ACELERAR A SECAGEM COM SECANTE DE COBALTO, IDEAL NA PINTURA DE TELAS, EUCATEX, MASSA DE BISQUI, CERÂMICA. FRASCO COM 20 ML.</t>
  </si>
  <si>
    <t>TINTA ÓLEO, COR AZUL ULTRAMAR PARA PINTURAS ARTÍSTICAS E ARTESANAIS, CORES MISCÍVEIS ENTRE SI, SOLÚVEL EM TEREBINTINA E AGUARRÁS, PODENDO ACELERAR A SECAGEM COM SECANTE DE COBALTO, IDEAL NA PINTURA DE TELAS, EUCATEX, MASSA DE BISQUI, CERÂMICA. FRASCO COM 20 ML.</t>
  </si>
  <si>
    <t>TINTA ÓLEO, COR BRANCA TITANEO, DE ÓTIMA CONSISTÊNCIA PARA PINTURA A PINCEL E ESPÁTULA, CORES MISCÍVEIS ENTRE SI, SOLÚVEL EM AGUARRÁS E TEREBINTINA, PARA ACELERAR A SECAGEM USE SECANTE, EM POUCA QUANTIDADE, USADA EM TÉCNICAS DE PINTURA EM TELA, ARTESANATO E MASSA DE BISQUÍ. FRASCO COM 20 ML</t>
  </si>
  <si>
    <t>TINTA ÓLEO, COR CARMIM, PARA PINTURAS ARTÍSTICAS E ARTESANAIS, CORES MISCÍVEISENTRE SI, SOLÚVEL EM TEREBINTINA E AGUARRÁS, PODENDO ACELERAR A SECAGEM COM SECANTE DE COBALTO, IDEAL NA PINTURA DE TELAS, EUCATEX, MASSA DE BISQUI, CERÂMICA. FRASCO COM 20 ML.</t>
  </si>
  <si>
    <t>TINTA ÓLEO, COR TERRA DE SENA QUEIMADA, PARA PINTURAS ARTÍSTICAS E ARTESANAIS, CORES MISCÍVEIS ENTRE SI, SOLÚVEL EM TEREBINTINA E AGUARRÁS, PODENDO ACELERAR A SECAGEM COM SECANTE DE COBALTO, IDEAL NA PINTURA DE TELAS, EUCATEX, MASSA DEBISQUI, CERÂMICA. FRASCO COM 20 ML.</t>
  </si>
  <si>
    <t>TINTA ÓLEO, COR VERDE ESMERALDA, PARA PINTURAS ARTÍSTICAS E ARTESANAIS, CORES MISCÍVEIS ENTRE SI, SOLÚVEL EM TEREBINTINA E AGUARRÁS, PODENDO ACELERAR A SECAGEM COM SECANTE DE COBALTO, IDEAL NA PINTURA DE TELAS, EUCATEX, MASSA DE BISQUI, CERÂMICA. FRASCO COM 20 ML.</t>
  </si>
  <si>
    <t>TINTA ÓLEO, COR VERDE MÉDIO, PARA PINTURAS ARTÍSTICAS E ARTESANAIS, CORES MISCÍVEIS ENTRE SI, SOLÚVEL EM TEREBINTINA E AGUARRÁS, PODENDO ACELERAR A SECAGEM COM SECANTE DE COBALTO, IDEAL NA PINTURA DE TELAS, EUCATEX, MASSA DE BISQUI, CERÂMICA. FRASCO COM 20 ML</t>
  </si>
  <si>
    <t>TINTA ÓLEO, COR VERMELHO DA CHINA, PARA PINTURAS ARTÍSTICAS E ARTESANAIS, CORES MISCÍVEIS ENTRE SI, SOLÚVEL EM TEREBINTINA E AGUARRÁS, PODENDO ACELERAR A SECAGEM COM SECANTE DE COBALTO, IDEAL NA PINTURA DE TELAS, EUCATEX, MASSA DE BISQUI, CERÂMICA. FRASCO COM 20 ML.</t>
  </si>
  <si>
    <t>2017NE801033</t>
  </si>
  <si>
    <t>2017NE801034</t>
  </si>
  <si>
    <t>2017NE801035</t>
  </si>
  <si>
    <t>2017NE801036</t>
  </si>
  <si>
    <t>2017NE801037</t>
  </si>
  <si>
    <t>2017NE801038</t>
  </si>
  <si>
    <t>2017NE801039</t>
  </si>
  <si>
    <t>2017NE801042</t>
  </si>
  <si>
    <t>2017NE801032</t>
  </si>
  <si>
    <t>POSTO MÉDICO</t>
  </si>
  <si>
    <t>BIBLIOTECA CENTRAL</t>
  </si>
  <si>
    <t>PRÓ - REITORIA DE ENSINO DE GRADUAÇÃO/COMUNICAÇÃO</t>
  </si>
  <si>
    <t>CURSO DE ESPECIALIZAÇÃO "DOCÊNCIA NA EDUCAÇÃO INFANTIL"</t>
  </si>
  <si>
    <t>PRÓ - REITORIA DE EXTENSÃO</t>
  </si>
  <si>
    <t>PROEXT - MÃOS QUE CRIAM - PROJETO DE CAPACITAÇÃO PARA PROMIÇÃO SOCIAL</t>
  </si>
  <si>
    <t>PRAÇA DE DESPORTOS</t>
  </si>
  <si>
    <t>IMPRENSA UNIVERSITÁRIA</t>
  </si>
  <si>
    <t>CENTRO DE ARTE E CULTURA</t>
  </si>
  <si>
    <t>EDITORIA UNIVERSIDADE RURAL</t>
  </si>
  <si>
    <t>LICENCIATURA EM EDUCAÇÃO DO CAMPO - PROCAMPO</t>
  </si>
  <si>
    <t>DEPARTAMENTO DE PRODUTOS FLORESTAIS</t>
  </si>
  <si>
    <t>DEPARTAMENTO DE ARQUITETURA E URBANISMO</t>
  </si>
  <si>
    <t>Coordenadoria de Relações Internacionais e Interinstitucionais</t>
  </si>
  <si>
    <t>BLOCO FLIP CHART, COR BRANCA, FORMATO 64 X 88, CARACTERÍSTICAS ADICIONAIS SERRILHA, SEM PAUTA, GRAMATURA 75.</t>
  </si>
  <si>
    <t>LÁPIS DE COLORIR AQUARELÁVEL, COM 24 CORES, FORMATO SEXTAVADO, ATÓXICO, MEDINDO 170MM.</t>
  </si>
  <si>
    <t>BLOCO DE PAPEL A3 PARA TÉCNICAS À BASE DE ÁGUA.TEXTURA RUGOSA, TEXTURA COM GRÃOS MAIORES QUE A TEXTURA FINA, 270G, 297X420MM. COM12FL. 100% DE FIBRA DE MADEIRA. BRANCURA NATURAL SEM ALVEJANTE ÓTICO, COM PH NEUTRO, OU SEJA, IGUAL A7 PARA EVITAR O AMARELAMENTO. COLADO NA MASSA, POR ISSO, NÃO ABSORVE A ÁGUA RAPIDAMENTE, POSSUI TRATAMENTO CONTRA FUNGOS E BACTÉRIAS. É GELATINADO NA MASSA, O QUE PERMITE CORREÇÕES (RASPAGENS). POSSUI FILIGRANA (OU MARCA D´ÁGUA) PARA GARANTIR A AUTENTICIDADE DA OBRA DE ARTE. AO MERGULHAR O PAPEL NA ÁGUA PODERÁ ENRUGAR, RETORNANDO À SUA CONDIÇÃO ORIGINAL DEPOIS DE SECO.</t>
  </si>
  <si>
    <t>CANETA NANQUIM UNI PIN 200 TÉCNICA PARA DESENHOS DE ENGENHARIA OU SIMILARES, FLUXO DE TINTA SUAVE, RESISTENTE À ÁGUA E À LUZ, BARRA PLÁSTICA, COM TAMPA COM JANELA PARA VISUALIZAÇÃO, COM PONTA DE POLIÉSTER NAS ESPESSURAS 0.01.</t>
  </si>
  <si>
    <t>CANETA NANQUIM UNI PIN 200 TÉCNICA PARA DESENHOS DE ENGENHARIA OU SIMILARES, FLUXO DE TINTA SUAVE, RESISTENTE À ÁGUA E À LUZ, BARRA PLÁSTICA, COM TAMPA COM JANELA PARA VISUALIZAÇÃO, COM PONTA DE POLIÉSTER NAS ESPESSURAS 0.02.</t>
  </si>
  <si>
    <t>CANETA NANQUIM UNI PIN 200 TÉCNICA PARA DESENHOS DE ENGENHARIA OU SIMILARES, FLUXO DE TINTA SUAVE, RESISTENTE À ÁGUA E À LUZ, BARRA PLÁSTICA, COM TAMPA COM JANELA PARA VISUALIZAÇÃO, COM PONTA DE POLIÉSTER NAS ESPESSURAS 0.03.</t>
  </si>
  <si>
    <t>CANETA NANQUIM UNI PIN 200 TÉCNICA PARA DESENHOS DE ENGENHARIA OU SIMILARES, FLUXO DE TINTA SUAVE, RESISTENTE À ÁGUA E À LUZ, BARRA PLÁSTICA, COM TAMPA COM JANELA PARA VISUALIZAÇÃO, COM PONTA DE POLIÉSTER NAS ESPESSURAS 0.08.</t>
  </si>
  <si>
    <t> ESTOPA, MATERIAL FIO ALGODÃO, APLICAÇÃO POLIMENTO E LIMPEZA ESPECIAL, COR BRANCA - PACOTE COM 1KG</t>
  </si>
  <si>
    <t>PINCEL CERDA CHATO Nº 10, CERDA BRANCA, VIROLO DE ALUMÍNIO, CABO LONGO DE MADEIRA AMARELO, PONTA CHATA.</t>
  </si>
  <si>
    <t> PINCEL CHATO APLICAÇÃO NA PINTURA DE TECIDO, TELA, CERÂMICA, AQUARELA, ACRÍLICA COM CERDAS BRANCAS IMPORTADAS E CABO LONGO DE MADEIRA AMARELO E VIROLO DE ALUMÍNIO COM O FORMATO CHATO, TAMANHO Nº 22.</t>
  </si>
  <si>
    <t>PPGEA - Tc Instituto Federal de Educação, Ciência e Tecnologia do Ceará</t>
  </si>
  <si>
    <t>Instituto de Ciências Humanas e Sociais</t>
  </si>
  <si>
    <t> PAPEL EMBORRACHADO, MATERIAL BORRACHA EVA, COMPRIMENTO 60, LARGURA 40, ESPESSURA 2, PADRÃO LISO, COR LILÁS, APLICAÇÃO CONFECÇÃO DE PAINEIS.</t>
  </si>
  <si>
    <t>PAPEL EMBORRACHADO, MATERIAL BORRACHA EVA, COMPRIMENTO 80 CM, LARGURA 60 CM, ESPESSURA 2 MM, PADRÃO LISO, COR ROSA</t>
  </si>
  <si>
    <t> PAPEL EMBORRACHADO, MATERIAL BORRACHA EVA, COMPRIMENTO 60 CM, LARGURA 40 CM, ESPESSURA 2 MM, PADRÃO LISO, COR SALMÃO</t>
  </si>
  <si>
    <t> PAPEL EMBORRACHADO, MATERIAL BORRACHA EVA, COMPRIMENTO 60 CM, LARGURA 40 CM, ESPESSURA 2 CM, PADRÃO LISO, COR VERDE, APLICAÇÃO CONFECÇÃO DE PAINEIS</t>
  </si>
  <si>
    <t>Instituto de Educação</t>
  </si>
  <si>
    <t>Licenciatura em Educação do Campos - PROCAMPO</t>
  </si>
  <si>
    <t>Instituto de Veterinária</t>
  </si>
  <si>
    <t>LÁPIS GRAFITE PURO (INTEGRAL), CRAYON DE GRAFITE INTEGRAL SEXTAVADO, SEM PELÍCULA PROTETORA, PERMITE VÁRIOS TIPOS DE TRAÇO DEVIDO AO SEU FORMATO USANDO TODA A EXTENSÃO DO CORPO 9B.</t>
  </si>
  <si>
    <t>PROAP - Biologia Animal</t>
  </si>
  <si>
    <t>547/2017</t>
  </si>
  <si>
    <t>576/2017</t>
  </si>
  <si>
    <t>565/2017</t>
  </si>
  <si>
    <t>604/2017</t>
  </si>
  <si>
    <t>607/2017</t>
  </si>
  <si>
    <t>599/2017</t>
  </si>
  <si>
    <t>557/2017</t>
  </si>
  <si>
    <t>597/2017</t>
  </si>
  <si>
    <t>Concluído</t>
  </si>
  <si>
    <t>2017NE801309</t>
  </si>
  <si>
    <t>2017NE801310</t>
  </si>
  <si>
    <t>2017NE801311</t>
  </si>
  <si>
    <t>2017NE801312</t>
  </si>
  <si>
    <t>2017NE801313</t>
  </si>
  <si>
    <t>2017NE801314</t>
  </si>
  <si>
    <t>2017NE801315</t>
  </si>
  <si>
    <t>2017NE801316</t>
  </si>
  <si>
    <t>2017NE801317</t>
  </si>
  <si>
    <t>2017NE801318</t>
  </si>
  <si>
    <t>2017NE801319</t>
  </si>
  <si>
    <t>2017NE801322</t>
  </si>
  <si>
    <t>2017NE801323</t>
  </si>
  <si>
    <t>2017NE801320</t>
  </si>
  <si>
    <t>2017NE801321</t>
  </si>
  <si>
    <t>LÁPIS DE COR, MATERIAL MADEIRA, COR DIVERSAS, CARACTERÍSTICAS ADICIONAIS TAMANHO GRANDE.</t>
  </si>
  <si>
    <t>COLA, APLICAÇÃO FIXAÇÃO DE CARTAZES, CARACTERÍSTICAS ADICIONAIS SUPER ADESIVO,TIPO SPRAY.</t>
  </si>
  <si>
    <t xml:space="preserve">PAPEL JORNAL, MATERIAL CELULOSE VEGETAL, GRAMATURA 52, FORMATO A3. </t>
  </si>
  <si>
    <t> LÁPIS DE COR, MATERIAL MADEIRA, COR DIVERSAS, CARACTERÍSTICAS ADICIONAIS TAMANHO GRANDE.</t>
  </si>
  <si>
    <t> PAPEL SULFITE, MATERIAL CELULOSE VEGETAL, COR AMARELA, GRAMATURA 75 G/M2, COMPRIMENTO 297 MM, APLICAÇÃO FOTOCÓPIA, LARGURA 210 MM.</t>
  </si>
  <si>
    <t> PAPEL SULFITE, MATERIAL CELULOSE VEGETAL, COR VERDE, GRAMATURA 75 G/M2, COMPRIMENTO 297 MM, APLICAÇÃO FOTOCÓPIA, LARGURA 210 MM.</t>
  </si>
  <si>
    <t>Departamento de Botânica</t>
  </si>
  <si>
    <t>Departamento de Genética</t>
  </si>
  <si>
    <t>Departamento de Química</t>
  </si>
  <si>
    <t>Departamento de Microbiologia e Imunologia Veterinária</t>
  </si>
  <si>
    <t>Instituto de Ciências Sociais e Aplicadas</t>
  </si>
  <si>
    <t>2017NE801526</t>
  </si>
  <si>
    <t>2017NE801527</t>
  </si>
  <si>
    <t>2017NE801530</t>
  </si>
  <si>
    <t>2017NE801531</t>
  </si>
  <si>
    <t>2017NE801532</t>
  </si>
  <si>
    <t>2017NE801533</t>
  </si>
  <si>
    <t>20/10/20017</t>
  </si>
  <si>
    <t>2017NE801534</t>
  </si>
  <si>
    <t>2017NE801535</t>
  </si>
  <si>
    <t>20/10/20117</t>
  </si>
  <si>
    <t>2017NE801536</t>
  </si>
  <si>
    <t>2017NE801537</t>
  </si>
  <si>
    <t>Papeleta 679/2017</t>
  </si>
  <si>
    <t>Papeleta 687/2017</t>
  </si>
  <si>
    <t>Papeleta 589/2017</t>
  </si>
  <si>
    <t>Papeleta 583/2017</t>
  </si>
  <si>
    <t>Papeleta 588/2017</t>
  </si>
  <si>
    <t>Papeleta 592/2017</t>
  </si>
  <si>
    <t>Papeleta 711/2017</t>
  </si>
  <si>
    <t>Faltando entregar 9 tintas guache 16 ml magenta.Já cobrado</t>
  </si>
  <si>
    <t>Papeleta 503/2017</t>
  </si>
  <si>
    <t>Papeleta 576/2017</t>
  </si>
  <si>
    <t>Papeleta 587/2017</t>
  </si>
  <si>
    <t>Papeleta 582/2017</t>
  </si>
  <si>
    <t>Papeleta 562/2017</t>
  </si>
  <si>
    <t>Papeleta 574/2017</t>
  </si>
  <si>
    <t>Papeleta 575/2017</t>
  </si>
  <si>
    <t>Papeleta 577/2017</t>
  </si>
  <si>
    <t>Papeleta 593/2017</t>
  </si>
  <si>
    <t>Empenho não encontrado.</t>
  </si>
  <si>
    <t>Papeleta 504/2017</t>
  </si>
  <si>
    <t>Papeleta 463/2017</t>
  </si>
  <si>
    <t>Papeleta 521/2017</t>
  </si>
  <si>
    <t>Papeleta 519/2017</t>
  </si>
  <si>
    <t>NF 3041</t>
  </si>
  <si>
    <t>NF 1537</t>
  </si>
  <si>
    <t>Papeleta 97/2018</t>
  </si>
  <si>
    <r>
      <t xml:space="preserve">Não foi empenhado a totalidade, pois não havia saldo suficiente na ata de regsitro de preços.  </t>
    </r>
    <r>
      <rPr>
        <b/>
        <sz val="12"/>
        <color theme="1"/>
        <rFont val="Calibri Light"/>
        <family val="2"/>
        <scheme val="major"/>
      </rPr>
      <t xml:space="preserve">Concluído </t>
    </r>
  </si>
  <si>
    <t xml:space="preserve">Vencida </t>
  </si>
  <si>
    <t>Ofício de cobrança nº 563/ 17
 enviado no dia 06/02/2018</t>
  </si>
  <si>
    <r>
      <t xml:space="preserve">Não foi empenhado a totalidade, pois não havia saldo suficiente na Ata de Regsitro de Preços. </t>
    </r>
    <r>
      <rPr>
        <b/>
        <sz val="11"/>
        <color theme="1"/>
        <rFont val="Calibri Light"/>
        <family val="2"/>
        <scheme val="major"/>
      </rPr>
      <t>Concluído</t>
    </r>
  </si>
  <si>
    <t xml:space="preserve">Não foi empenhado a totalidade, pois não havia saldo suficiente na ata de regsitro de preços.  Concluído </t>
  </si>
  <si>
    <t>Não foi empenhado a totalidade, pois não havia saldo suficiente na Ata de Regsitro de Preços. Concluído</t>
  </si>
  <si>
    <t xml:space="preserve">Entrega em 09/04/2018
</t>
  </si>
  <si>
    <t>Papeleta 165/2018</t>
  </si>
  <si>
    <t>Entrega em 09/04/2018</t>
  </si>
  <si>
    <t>NF/2136</t>
  </si>
  <si>
    <t>NF/2138</t>
  </si>
  <si>
    <t>Papeleta 164/2018</t>
  </si>
  <si>
    <t>Não foi empenhado a totalidade, pois não havia saldo suficiente na Ata de Registro de Preços.Concluído</t>
  </si>
  <si>
    <r>
      <t xml:space="preserve">Não foi empenhado a totalidade, pois não havia saldo suficiente na Ata de Registro de Preços. </t>
    </r>
    <r>
      <rPr>
        <b/>
        <sz val="11"/>
        <color theme="1"/>
        <rFont val="Calibri Light"/>
        <family val="2"/>
        <scheme val="major"/>
      </rPr>
      <t>Concluído</t>
    </r>
  </si>
  <si>
    <t>Não foi empenhado a totalidade, pois não havia saldo suficiente na Ata de Registro de Preços. Concluído</t>
  </si>
  <si>
    <r>
      <t>Não foi empenhado a totalidade, pois não havia saldo suficiente na Ata de Registro de Preços.</t>
    </r>
    <r>
      <rPr>
        <b/>
        <sz val="11"/>
        <color theme="1"/>
        <rFont val="Calibri Light"/>
        <family val="2"/>
        <scheme val="major"/>
      </rPr>
      <t>Concluído</t>
    </r>
  </si>
  <si>
    <t>NF/2141</t>
  </si>
  <si>
    <t>Papeleta 166/2018</t>
  </si>
  <si>
    <t>Papeleta 100/2018</t>
  </si>
  <si>
    <t>Papeleta 99/2018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</si>
</sst>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color rgb="FFFF0000"/>
      <name val="Times New Roman"/>
      <family val="1"/>
    </font>
    <font>
      <b/>
      <u/>
      <sz val="14"/>
      <color theme="1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Verdana"/>
      <family val="2"/>
    </font>
    <font>
      <b/>
      <i/>
      <sz val="9"/>
      <color theme="1" tint="4.9989318521683403E-2"/>
      <name val="Times New Roman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indexed="8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sz val="11"/>
      <color rgb="FFFF0000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187400"/>
      <name val="Verdana"/>
      <family val="2"/>
    </font>
    <font>
      <b/>
      <sz val="9"/>
      <color rgb="FF187400"/>
      <name val="Verdana"/>
      <family val="2"/>
    </font>
    <font>
      <b/>
      <sz val="10"/>
      <color rgb="FF187400"/>
      <name val="Verdana"/>
      <family val="2"/>
    </font>
    <font>
      <b/>
      <sz val="12"/>
      <color theme="1"/>
      <name val="Calibri Light"/>
      <family val="2"/>
      <scheme val="major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double">
        <color theme="9" tint="-0.499984740745262"/>
      </top>
      <bottom style="double">
        <color theme="9" tint="-0.499984740745262"/>
      </bottom>
      <diagonal/>
    </border>
    <border>
      <left/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 style="dotted">
        <color theme="4" tint="-0.24994659260841701"/>
      </left>
      <right style="dotted">
        <color theme="4" tint="-0.24994659260841701"/>
      </right>
      <top style="dotted">
        <color theme="4" tint="-0.24994659260841701"/>
      </top>
      <bottom style="dotted">
        <color theme="4" tint="-0.24994659260841701"/>
      </bottom>
      <diagonal/>
    </border>
    <border>
      <left style="double">
        <color theme="9" tint="-0.499984740745262"/>
      </left>
      <right/>
      <top style="double">
        <color theme="9" tint="-0.499984740745262"/>
      </top>
      <bottom style="double">
        <color theme="9" tint="-0.499984740745262"/>
      </bottom>
      <diagonal/>
    </border>
    <border>
      <left/>
      <right/>
      <top/>
      <bottom style="double">
        <color theme="9" tint="-0.499984740745262"/>
      </bottom>
      <diagonal/>
    </border>
    <border>
      <left style="double">
        <color theme="9" tint="-0.499984740745262"/>
      </left>
      <right/>
      <top style="double">
        <color theme="9" tint="-0.499984740745262"/>
      </top>
      <bottom/>
      <diagonal/>
    </border>
    <border>
      <left/>
      <right/>
      <top style="double">
        <color theme="9" tint="-0.499984740745262"/>
      </top>
      <bottom/>
      <diagonal/>
    </border>
    <border>
      <left/>
      <right style="thin">
        <color theme="9" tint="-0.499984740745262"/>
      </right>
      <top style="double">
        <color theme="9" tint="-0.499984740745262"/>
      </top>
      <bottom/>
      <diagonal/>
    </border>
    <border>
      <left/>
      <right style="double">
        <color theme="9" tint="-0.499984740745262"/>
      </right>
      <top style="double">
        <color theme="9" tint="-0.499984740745262"/>
      </top>
      <bottom/>
      <diagonal/>
    </border>
    <border>
      <left style="double">
        <color theme="9" tint="-0.499984740745262"/>
      </left>
      <right/>
      <top/>
      <bottom/>
      <diagonal/>
    </border>
    <border>
      <left style="double">
        <color theme="9" tint="-0.499984740745262"/>
      </left>
      <right style="double">
        <color theme="9" tint="-0.499984740745262"/>
      </right>
      <top style="double">
        <color theme="9" tint="-0.499984740745262"/>
      </top>
      <bottom/>
      <diagonal/>
    </border>
    <border>
      <left style="double">
        <color theme="9" tint="-0.499984740745262"/>
      </left>
      <right style="double">
        <color theme="9" tint="-0.499984740745262"/>
      </right>
      <top/>
      <bottom/>
      <diagonal/>
    </border>
    <border>
      <left/>
      <right style="thin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 style="double">
        <color theme="9" tint="-0.499984740745262"/>
      </left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6">
    <xf numFmtId="0" fontId="0" fillId="0" borderId="0" xfId="0"/>
    <xf numFmtId="0" fontId="3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Border="1"/>
    <xf numFmtId="0" fontId="6" fillId="0" borderId="0" xfId="0" applyFont="1"/>
    <xf numFmtId="0" fontId="5" fillId="0" borderId="0" xfId="0" applyFont="1" applyAlignment="1">
      <alignment horizontal="center" vertical="top"/>
    </xf>
    <xf numFmtId="14" fontId="7" fillId="0" borderId="6" xfId="0" applyNumberFormat="1" applyFont="1" applyBorder="1" applyAlignment="1">
      <alignment horizontal="left"/>
    </xf>
    <xf numFmtId="14" fontId="6" fillId="0" borderId="0" xfId="0" applyNumberFormat="1" applyFont="1" applyBorder="1"/>
    <xf numFmtId="0" fontId="4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left"/>
    </xf>
    <xf numFmtId="14" fontId="5" fillId="0" borderId="0" xfId="0" applyNumberFormat="1" applyFont="1"/>
    <xf numFmtId="0" fontId="5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9" fillId="0" borderId="0" xfId="0" applyFont="1"/>
    <xf numFmtId="0" fontId="3" fillId="0" borderId="0" xfId="0" applyFont="1" applyAlignment="1">
      <alignment horizontal="center" vertical="top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2" fillId="0" borderId="0" xfId="0" applyFont="1"/>
    <xf numFmtId="0" fontId="13" fillId="3" borderId="16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wrapText="1"/>
    </xf>
    <xf numFmtId="0" fontId="14" fillId="3" borderId="16" xfId="0" applyFont="1" applyFill="1" applyBorder="1" applyAlignment="1">
      <alignment horizontal="center" vertical="center" wrapText="1"/>
    </xf>
    <xf numFmtId="49" fontId="15" fillId="3" borderId="16" xfId="0" applyNumberFormat="1" applyFont="1" applyFill="1" applyBorder="1" applyAlignment="1">
      <alignment horizontal="center" vertical="center"/>
    </xf>
    <xf numFmtId="44" fontId="14" fillId="3" borderId="16" xfId="1" applyFont="1" applyFill="1" applyBorder="1" applyAlignment="1">
      <alignment horizontal="center" vertical="center"/>
    </xf>
    <xf numFmtId="0" fontId="14" fillId="3" borderId="0" xfId="0" applyFont="1" applyFill="1"/>
    <xf numFmtId="0" fontId="13" fillId="0" borderId="16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wrapText="1"/>
    </xf>
    <xf numFmtId="0" fontId="14" fillId="0" borderId="16" xfId="0" applyFont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/>
    </xf>
    <xf numFmtId="44" fontId="14" fillId="0" borderId="16" xfId="1" applyFont="1" applyBorder="1" applyAlignment="1">
      <alignment horizontal="center" vertical="center"/>
    </xf>
    <xf numFmtId="0" fontId="14" fillId="0" borderId="0" xfId="0" applyFont="1"/>
    <xf numFmtId="0" fontId="13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44" fontId="14" fillId="0" borderId="16" xfId="1" applyFont="1" applyFill="1" applyBorder="1" applyAlignment="1">
      <alignment horizontal="center" vertical="center"/>
    </xf>
    <xf numFmtId="0" fontId="14" fillId="5" borderId="0" xfId="0" applyFont="1" applyFill="1"/>
    <xf numFmtId="0" fontId="13" fillId="6" borderId="16" xfId="0" applyFont="1" applyFill="1" applyBorder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/>
    </xf>
    <xf numFmtId="0" fontId="13" fillId="6" borderId="16" xfId="0" applyFont="1" applyFill="1" applyBorder="1" applyAlignment="1">
      <alignment horizontal="center" wrapText="1"/>
    </xf>
    <xf numFmtId="0" fontId="14" fillId="6" borderId="16" xfId="0" applyFont="1" applyFill="1" applyBorder="1" applyAlignment="1">
      <alignment horizontal="center" vertical="center" wrapText="1"/>
    </xf>
    <xf numFmtId="49" fontId="15" fillId="6" borderId="16" xfId="0" applyNumberFormat="1" applyFont="1" applyFill="1" applyBorder="1" applyAlignment="1">
      <alignment horizontal="center" vertical="center"/>
    </xf>
    <xf numFmtId="44" fontId="14" fillId="6" borderId="16" xfId="1" applyFont="1" applyFill="1" applyBorder="1" applyAlignment="1">
      <alignment horizontal="center" vertical="center"/>
    </xf>
    <xf numFmtId="3" fontId="14" fillId="0" borderId="16" xfId="0" applyNumberFormat="1" applyFont="1" applyBorder="1" applyAlignment="1">
      <alignment horizontal="center" vertical="center" wrapText="1"/>
    </xf>
    <xf numFmtId="3" fontId="14" fillId="0" borderId="16" xfId="0" applyNumberFormat="1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 wrapText="1"/>
    </xf>
    <xf numFmtId="0" fontId="14" fillId="7" borderId="16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wrapText="1"/>
    </xf>
    <xf numFmtId="0" fontId="14" fillId="7" borderId="16" xfId="0" applyFont="1" applyFill="1" applyBorder="1" applyAlignment="1">
      <alignment horizontal="center" vertical="center" wrapText="1"/>
    </xf>
    <xf numFmtId="0" fontId="15" fillId="7" borderId="16" xfId="0" applyNumberFormat="1" applyFont="1" applyFill="1" applyBorder="1" applyAlignment="1">
      <alignment horizontal="center" vertical="center"/>
    </xf>
    <xf numFmtId="44" fontId="14" fillId="7" borderId="16" xfId="1" applyFont="1" applyFill="1" applyBorder="1" applyAlignment="1">
      <alignment horizontal="center" vertical="center"/>
    </xf>
    <xf numFmtId="3" fontId="14" fillId="6" borderId="16" xfId="0" applyNumberFormat="1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wrapText="1"/>
    </xf>
    <xf numFmtId="0" fontId="14" fillId="5" borderId="16" xfId="0" applyFont="1" applyFill="1" applyBorder="1" applyAlignment="1">
      <alignment horizontal="center" vertical="center" wrapText="1"/>
    </xf>
    <xf numFmtId="49" fontId="15" fillId="5" borderId="16" xfId="0" applyNumberFormat="1" applyFont="1" applyFill="1" applyBorder="1" applyAlignment="1">
      <alignment horizontal="center" vertical="center"/>
    </xf>
    <xf numFmtId="44" fontId="14" fillId="5" borderId="16" xfId="1" applyFont="1" applyFill="1" applyBorder="1" applyAlignment="1">
      <alignment horizontal="center" vertical="center"/>
    </xf>
    <xf numFmtId="3" fontId="14" fillId="6" borderId="16" xfId="0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7" fillId="8" borderId="16" xfId="0" applyFont="1" applyFill="1" applyBorder="1" applyAlignment="1">
      <alignment horizontal="center" vertical="center" wrapText="1"/>
    </xf>
    <xf numFmtId="0" fontId="17" fillId="5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9" fillId="4" borderId="16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6" borderId="16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 vertical="top" wrapText="1"/>
    </xf>
    <xf numFmtId="0" fontId="3" fillId="9" borderId="0" xfId="0" applyFont="1" applyFill="1"/>
    <xf numFmtId="0" fontId="19" fillId="5" borderId="16" xfId="0" applyFont="1" applyFill="1" applyBorder="1" applyAlignment="1">
      <alignment horizontal="center"/>
    </xf>
    <xf numFmtId="0" fontId="19" fillId="5" borderId="16" xfId="0" applyFont="1" applyFill="1" applyBorder="1" applyAlignment="1">
      <alignment horizontal="center" vertical="top"/>
    </xf>
    <xf numFmtId="0" fontId="19" fillId="9" borderId="0" xfId="0" applyFont="1" applyFill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/>
    </xf>
    <xf numFmtId="0" fontId="17" fillId="3" borderId="17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14" fillId="6" borderId="0" xfId="0" applyFont="1" applyFill="1"/>
    <xf numFmtId="0" fontId="23" fillId="11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12" borderId="24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9" fillId="10" borderId="26" xfId="0" applyFont="1" applyFill="1" applyBorder="1" applyAlignment="1">
      <alignment horizontal="center" vertical="center" wrapText="1"/>
    </xf>
    <xf numFmtId="0" fontId="30" fillId="0" borderId="26" xfId="0" applyFont="1" applyBorder="1"/>
    <xf numFmtId="0" fontId="31" fillId="0" borderId="26" xfId="0" applyFont="1" applyBorder="1" applyAlignment="1">
      <alignment horizontal="center" vertical="center" wrapText="1"/>
    </xf>
    <xf numFmtId="14" fontId="31" fillId="0" borderId="26" xfId="0" applyNumberFormat="1" applyFont="1" applyBorder="1" applyAlignment="1">
      <alignment horizontal="center" vertical="center" wrapText="1"/>
    </xf>
    <xf numFmtId="0" fontId="31" fillId="0" borderId="26" xfId="0" applyFont="1" applyBorder="1"/>
    <xf numFmtId="44" fontId="32" fillId="0" borderId="26" xfId="1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/>
    </xf>
    <xf numFmtId="44" fontId="31" fillId="0" borderId="26" xfId="1" applyFont="1" applyBorder="1" applyAlignment="1">
      <alignment horizontal="center" vertical="center"/>
    </xf>
    <xf numFmtId="3" fontId="31" fillId="0" borderId="26" xfId="0" applyNumberFormat="1" applyFont="1" applyBorder="1" applyAlignment="1">
      <alignment horizontal="center" vertical="center"/>
    </xf>
    <xf numFmtId="14" fontId="31" fillId="0" borderId="26" xfId="0" applyNumberFormat="1" applyFont="1" applyBorder="1" applyAlignment="1">
      <alignment horizontal="center" vertical="center"/>
    </xf>
    <xf numFmtId="44" fontId="29" fillId="10" borderId="26" xfId="1" applyFont="1" applyFill="1" applyBorder="1" applyAlignment="1">
      <alignment horizontal="center" vertical="center" wrapText="1"/>
    </xf>
    <xf numFmtId="44" fontId="31" fillId="0" borderId="26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5" fillId="11" borderId="0" xfId="0" applyFont="1" applyFill="1" applyAlignment="1">
      <alignment horizontal="center"/>
    </xf>
    <xf numFmtId="0" fontId="0" fillId="0" borderId="0" xfId="0" applyAlignment="1"/>
    <xf numFmtId="3" fontId="0" fillId="0" borderId="25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44" fontId="0" fillId="0" borderId="34" xfId="0" applyNumberFormat="1" applyBorder="1" applyAlignment="1">
      <alignment horizontal="center" vertical="center" wrapText="1"/>
    </xf>
    <xf numFmtId="44" fontId="0" fillId="0" borderId="35" xfId="0" applyNumberFormat="1" applyBorder="1" applyAlignment="1">
      <alignment horizontal="center" vertical="center" wrapText="1"/>
    </xf>
    <xf numFmtId="0" fontId="24" fillId="12" borderId="27" xfId="0" applyFont="1" applyFill="1" applyBorder="1" applyAlignment="1">
      <alignment horizontal="center" vertical="center" wrapText="1"/>
    </xf>
    <xf numFmtId="0" fontId="24" fillId="12" borderId="36" xfId="0" applyFont="1" applyFill="1" applyBorder="1" applyAlignment="1">
      <alignment horizontal="center" vertical="center" wrapText="1"/>
    </xf>
    <xf numFmtId="44" fontId="0" fillId="12" borderId="37" xfId="0" applyNumberFormat="1" applyFill="1" applyBorder="1" applyAlignment="1">
      <alignment horizontal="center" vertical="center" wrapText="1"/>
    </xf>
    <xf numFmtId="0" fontId="0" fillId="6" borderId="0" xfId="0" applyFill="1" applyAlignment="1">
      <alignment horizontal="left" vertical="center" wrapText="1"/>
    </xf>
    <xf numFmtId="0" fontId="0" fillId="6" borderId="0" xfId="0" applyFill="1"/>
    <xf numFmtId="0" fontId="0" fillId="0" borderId="27" xfId="0" pivotButton="1" applyBorder="1" applyAlignment="1">
      <alignment horizontal="center" vertical="center" wrapText="1"/>
    </xf>
    <xf numFmtId="0" fontId="0" fillId="0" borderId="29" xfId="0" pivotButton="1" applyBorder="1" applyAlignment="1">
      <alignment horizontal="center" vertical="center" wrapText="1"/>
    </xf>
    <xf numFmtId="0" fontId="0" fillId="0" borderId="30" xfId="0" pivotButton="1" applyBorder="1" applyAlignment="1">
      <alignment horizontal="center" vertical="center" wrapText="1"/>
    </xf>
    <xf numFmtId="0" fontId="0" fillId="0" borderId="31" xfId="0" pivotButton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3" fillId="0" borderId="26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 wrapText="1"/>
    </xf>
    <xf numFmtId="14" fontId="33" fillId="0" borderId="26" xfId="0" applyNumberFormat="1" applyFont="1" applyBorder="1" applyAlignment="1">
      <alignment horizontal="center" vertical="center" wrapText="1"/>
    </xf>
    <xf numFmtId="3" fontId="33" fillId="0" borderId="26" xfId="0" applyNumberFormat="1" applyFont="1" applyBorder="1" applyAlignment="1">
      <alignment horizontal="center" vertical="center"/>
    </xf>
    <xf numFmtId="44" fontId="33" fillId="0" borderId="26" xfId="1" applyFont="1" applyBorder="1" applyAlignment="1">
      <alignment horizontal="center" vertical="center"/>
    </xf>
    <xf numFmtId="14" fontId="33" fillId="0" borderId="26" xfId="0" applyNumberFormat="1" applyFont="1" applyBorder="1" applyAlignment="1">
      <alignment horizontal="center" vertical="center"/>
    </xf>
    <xf numFmtId="44" fontId="33" fillId="0" borderId="26" xfId="0" applyNumberFormat="1" applyFont="1" applyBorder="1" applyAlignment="1">
      <alignment horizontal="center" vertical="center"/>
    </xf>
    <xf numFmtId="0" fontId="33" fillId="0" borderId="26" xfId="0" applyFont="1" applyBorder="1"/>
    <xf numFmtId="0" fontId="33" fillId="6" borderId="26" xfId="0" applyFont="1" applyFill="1" applyBorder="1" applyAlignment="1">
      <alignment horizontal="center" vertical="center"/>
    </xf>
    <xf numFmtId="0" fontId="33" fillId="6" borderId="26" xfId="0" applyFont="1" applyFill="1" applyBorder="1" applyAlignment="1">
      <alignment horizontal="center" vertical="center" wrapText="1"/>
    </xf>
    <xf numFmtId="14" fontId="33" fillId="6" borderId="26" xfId="0" applyNumberFormat="1" applyFont="1" applyFill="1" applyBorder="1" applyAlignment="1">
      <alignment horizontal="center" vertical="center" wrapText="1"/>
    </xf>
    <xf numFmtId="3" fontId="33" fillId="6" borderId="26" xfId="0" applyNumberFormat="1" applyFont="1" applyFill="1" applyBorder="1" applyAlignment="1">
      <alignment horizontal="center" vertical="center"/>
    </xf>
    <xf numFmtId="44" fontId="33" fillId="6" borderId="26" xfId="1" applyFont="1" applyFill="1" applyBorder="1" applyAlignment="1">
      <alignment horizontal="center" vertical="center"/>
    </xf>
    <xf numFmtId="14" fontId="33" fillId="6" borderId="26" xfId="0" applyNumberFormat="1" applyFont="1" applyFill="1" applyBorder="1" applyAlignment="1">
      <alignment horizontal="center" vertical="center"/>
    </xf>
    <xf numFmtId="0" fontId="33" fillId="6" borderId="26" xfId="0" applyFont="1" applyFill="1" applyBorder="1"/>
    <xf numFmtId="3" fontId="34" fillId="6" borderId="16" xfId="0" applyNumberFormat="1" applyFont="1" applyFill="1" applyBorder="1" applyAlignment="1">
      <alignment horizontal="center" vertical="center"/>
    </xf>
    <xf numFmtId="3" fontId="0" fillId="6" borderId="16" xfId="0" applyNumberFormat="1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34" fillId="6" borderId="16" xfId="0" applyFont="1" applyFill="1" applyBorder="1" applyAlignment="1">
      <alignment horizontal="center" vertical="center"/>
    </xf>
    <xf numFmtId="0" fontId="31" fillId="0" borderId="26" xfId="0" applyFont="1" applyBorder="1" applyAlignment="1">
      <alignment wrapText="1"/>
    </xf>
    <xf numFmtId="3" fontId="34" fillId="6" borderId="16" xfId="0" applyNumberFormat="1" applyFont="1" applyFill="1" applyBorder="1" applyAlignment="1">
      <alignment horizontal="center" vertical="center" wrapText="1"/>
    </xf>
    <xf numFmtId="3" fontId="0" fillId="6" borderId="16" xfId="0" applyNumberFormat="1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14" fontId="36" fillId="0" borderId="0" xfId="0" applyNumberFormat="1" applyFont="1" applyAlignment="1">
      <alignment horizontal="center" vertical="center"/>
    </xf>
    <xf numFmtId="164" fontId="31" fillId="0" borderId="26" xfId="0" applyNumberFormat="1" applyFont="1" applyBorder="1" applyAlignment="1">
      <alignment horizontal="center" vertical="center"/>
    </xf>
    <xf numFmtId="14" fontId="36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27" xfId="0" pivotButton="1" applyBorder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/>
    <xf numFmtId="0" fontId="37" fillId="0" borderId="0" xfId="0" applyFont="1" applyAlignment="1">
      <alignment vertical="center" wrapText="1"/>
    </xf>
    <xf numFmtId="0" fontId="23" fillId="11" borderId="0" xfId="0" applyFont="1" applyFill="1" applyAlignment="1">
      <alignment horizontal="left" vertical="top"/>
    </xf>
    <xf numFmtId="0" fontId="0" fillId="0" borderId="27" xfId="0" pivotButton="1" applyBorder="1" applyAlignment="1">
      <alignment horizontal="left" vertical="top"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14" fontId="38" fillId="0" borderId="0" xfId="0" applyNumberFormat="1" applyFont="1" applyAlignment="1">
      <alignment horizontal="center" vertical="center"/>
    </xf>
    <xf numFmtId="14" fontId="30" fillId="0" borderId="26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4" borderId="17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20" fillId="0" borderId="17" xfId="0" applyFont="1" applyFill="1" applyBorder="1" applyAlignment="1">
      <alignment horizontal="center" wrapText="1"/>
    </xf>
    <xf numFmtId="0" fontId="20" fillId="0" borderId="18" xfId="0" applyFont="1" applyFill="1" applyBorder="1" applyAlignment="1">
      <alignment horizontal="center" wrapText="1"/>
    </xf>
    <xf numFmtId="0" fontId="13" fillId="6" borderId="17" xfId="0" applyFont="1" applyFill="1" applyBorder="1" applyAlignment="1">
      <alignment horizontal="center" wrapText="1"/>
    </xf>
    <xf numFmtId="0" fontId="13" fillId="6" borderId="18" xfId="0" applyFont="1" applyFill="1" applyBorder="1" applyAlignment="1">
      <alignment horizontal="center" wrapText="1"/>
    </xf>
    <xf numFmtId="0" fontId="13" fillId="6" borderId="19" xfId="0" applyFont="1" applyFill="1" applyBorder="1" applyAlignment="1">
      <alignment horizontal="center" wrapText="1"/>
    </xf>
    <xf numFmtId="0" fontId="20" fillId="6" borderId="17" xfId="0" applyFont="1" applyFill="1" applyBorder="1" applyAlignment="1">
      <alignment horizontal="center" wrapText="1"/>
    </xf>
    <xf numFmtId="0" fontId="20" fillId="6" borderId="18" xfId="0" applyFont="1" applyFill="1" applyBorder="1" applyAlignment="1">
      <alignment horizontal="center" wrapText="1"/>
    </xf>
    <xf numFmtId="0" fontId="20" fillId="5" borderId="17" xfId="0" applyFont="1" applyFill="1" applyBorder="1" applyAlignment="1">
      <alignment horizontal="center" wrapText="1"/>
    </xf>
    <xf numFmtId="0" fontId="20" fillId="5" borderId="18" xfId="0" applyFont="1" applyFill="1" applyBorder="1" applyAlignment="1">
      <alignment horizontal="center" wrapText="1"/>
    </xf>
    <xf numFmtId="0" fontId="20" fillId="5" borderId="19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left"/>
    </xf>
    <xf numFmtId="0" fontId="26" fillId="13" borderId="0" xfId="0" applyFont="1" applyFill="1" applyBorder="1" applyAlignment="1">
      <alignment horizontal="center" vertical="center"/>
    </xf>
    <xf numFmtId="0" fontId="27" fillId="13" borderId="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</cellXfs>
  <cellStyles count="2">
    <cellStyle name="Moeda" xfId="1" builtinId="4"/>
    <cellStyle name="Normal" xfId="0" builtinId="0"/>
  </cellStyles>
  <dxfs count="1246">
    <dxf>
      <alignment vertical="top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font>
        <strike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strike val="0"/>
        <color theme="0"/>
      </font>
      <fill>
        <patternFill>
          <bgColor theme="9" tint="-0.24994659260841701"/>
        </patternFill>
      </fill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</dxfs>
  <tableStyles count="1" defaultTableStyle="TableStyleMedium2" defaultPivotStyle="PivotStyleLight16">
    <tableStyle name="Estilo de Tabela Dinâmica 2" table="0" count="6">
      <tableStyleElement type="wholeTable" dxfId="1245"/>
      <tableStyleElement type="headerRow" dxfId="1244"/>
      <tableStyleElement type="totalRow" dxfId="1243"/>
      <tableStyleElement type="lastColumn" dxfId="1242"/>
      <tableStyleElement type="pageFieldLabels" dxfId="1241"/>
      <tableStyleElement type="pageFieldValues" dxfId="1240"/>
    </tableStyle>
  </tableStyles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160.010'!A1"/><Relationship Id="rId13" Type="http://schemas.openxmlformats.org/officeDocument/2006/relationships/hyperlink" Target="#'140.530'!A1"/><Relationship Id="rId18" Type="http://schemas.openxmlformats.org/officeDocument/2006/relationships/hyperlink" Target="#'220.500'!A1"/><Relationship Id="rId26" Type="http://schemas.openxmlformats.org/officeDocument/2006/relationships/hyperlink" Target="#'280.300'!A1"/><Relationship Id="rId3" Type="http://schemas.openxmlformats.org/officeDocument/2006/relationships/hyperlink" Target="#'130.000'!A1"/><Relationship Id="rId21" Type="http://schemas.openxmlformats.org/officeDocument/2006/relationships/hyperlink" Target="#'250.000'!A1"/><Relationship Id="rId7" Type="http://schemas.openxmlformats.org/officeDocument/2006/relationships/hyperlink" Target="#'180.000'!A1"/><Relationship Id="rId12" Type="http://schemas.openxmlformats.org/officeDocument/2006/relationships/hyperlink" Target="#'160.101'!A1"/><Relationship Id="rId17" Type="http://schemas.openxmlformats.org/officeDocument/2006/relationships/hyperlink" Target="#'150.200'!A1"/><Relationship Id="rId25" Type="http://schemas.openxmlformats.org/officeDocument/2006/relationships/hyperlink" Target="#'280.000'!A1"/><Relationship Id="rId2" Type="http://schemas.openxmlformats.org/officeDocument/2006/relationships/hyperlink" Target="#'100.070'!A1"/><Relationship Id="rId16" Type="http://schemas.openxmlformats.org/officeDocument/2006/relationships/hyperlink" Target="#'150.000'!A1"/><Relationship Id="rId20" Type="http://schemas.openxmlformats.org/officeDocument/2006/relationships/hyperlink" Target="#'240.000'!A1"/><Relationship Id="rId29" Type="http://schemas.openxmlformats.org/officeDocument/2006/relationships/hyperlink" Target="#'600.000'!A1"/><Relationship Id="rId1" Type="http://schemas.openxmlformats.org/officeDocument/2006/relationships/hyperlink" Target="#'150.300'!A1"/><Relationship Id="rId6" Type="http://schemas.openxmlformats.org/officeDocument/2006/relationships/hyperlink" Target="#'100.600'!A1"/><Relationship Id="rId11" Type="http://schemas.openxmlformats.org/officeDocument/2006/relationships/hyperlink" Target="#'220.200'!A1"/><Relationship Id="rId24" Type="http://schemas.openxmlformats.org/officeDocument/2006/relationships/hyperlink" Target="#'270.100'!A1"/><Relationship Id="rId5" Type="http://schemas.openxmlformats.org/officeDocument/2006/relationships/hyperlink" Target="#'140.000'!A1"/><Relationship Id="rId15" Type="http://schemas.openxmlformats.org/officeDocument/2006/relationships/hyperlink" Target="#'150.100'!A1"/><Relationship Id="rId23" Type="http://schemas.openxmlformats.org/officeDocument/2006/relationships/hyperlink" Target="#'260.200'!A1"/><Relationship Id="rId28" Type="http://schemas.openxmlformats.org/officeDocument/2006/relationships/hyperlink" Target="#'400.000'!A1"/><Relationship Id="rId10" Type="http://schemas.openxmlformats.org/officeDocument/2006/relationships/hyperlink" Target="#'210.031'!A1"/><Relationship Id="rId19" Type="http://schemas.openxmlformats.org/officeDocument/2006/relationships/hyperlink" Target="#'230.300'!A1"/><Relationship Id="rId4" Type="http://schemas.openxmlformats.org/officeDocument/2006/relationships/hyperlink" Target="#'100.100'!A1"/><Relationship Id="rId9" Type="http://schemas.openxmlformats.org/officeDocument/2006/relationships/hyperlink" Target="#'170.000'!A1"/><Relationship Id="rId14" Type="http://schemas.openxmlformats.org/officeDocument/2006/relationships/hyperlink" Target="#'150.080'!A1"/><Relationship Id="rId22" Type="http://schemas.openxmlformats.org/officeDocument/2006/relationships/hyperlink" Target="#'250.020'!A1"/><Relationship Id="rId27" Type="http://schemas.openxmlformats.org/officeDocument/2006/relationships/hyperlink" Target="#'290.000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28575</xdr:rowOff>
    </xdr:from>
    <xdr:to>
      <xdr:col>0</xdr:col>
      <xdr:colOff>1285875</xdr:colOff>
      <xdr:row>5</xdr:row>
      <xdr:rowOff>9526</xdr:rowOff>
    </xdr:to>
    <xdr:sp macro="" textlink="">
      <xdr:nvSpPr>
        <xdr:cNvPr id="8" name="Fluxograma: Processo alternativo 7">
          <a:hlinkClick xmlns:r="http://schemas.openxmlformats.org/officeDocument/2006/relationships" r:id="rId1"/>
        </xdr:cNvPr>
        <xdr:cNvSpPr/>
      </xdr:nvSpPr>
      <xdr:spPr>
        <a:xfrm>
          <a:off x="0" y="2428875"/>
          <a:ext cx="1285875" cy="50482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150.300</a:t>
          </a:r>
        </a:p>
      </xdr:txBody>
    </xdr:sp>
    <xdr:clientData/>
  </xdr:twoCellAnchor>
  <xdr:twoCellAnchor>
    <xdr:from>
      <xdr:col>0</xdr:col>
      <xdr:colOff>0</xdr:colOff>
      <xdr:row>1</xdr:row>
      <xdr:rowOff>647701</xdr:rowOff>
    </xdr:from>
    <xdr:to>
      <xdr:col>0</xdr:col>
      <xdr:colOff>1276350</xdr:colOff>
      <xdr:row>2</xdr:row>
      <xdr:rowOff>476251</xdr:rowOff>
    </xdr:to>
    <xdr:sp macro="" textlink="">
      <xdr:nvSpPr>
        <xdr:cNvPr id="9" name="Fluxograma: Processo alternativo 8">
          <a:hlinkClick xmlns:r="http://schemas.openxmlformats.org/officeDocument/2006/relationships" r:id="rId2"/>
        </xdr:cNvPr>
        <xdr:cNvSpPr/>
      </xdr:nvSpPr>
      <xdr:spPr>
        <a:xfrm>
          <a:off x="0" y="1314451"/>
          <a:ext cx="1276350" cy="514350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100.070</a:t>
          </a:r>
        </a:p>
      </xdr:txBody>
    </xdr:sp>
    <xdr:clientData/>
  </xdr:twoCellAnchor>
  <xdr:twoCellAnchor>
    <xdr:from>
      <xdr:col>3</xdr:col>
      <xdr:colOff>57150</xdr:colOff>
      <xdr:row>2</xdr:row>
      <xdr:rowOff>0</xdr:rowOff>
    </xdr:from>
    <xdr:to>
      <xdr:col>4</xdr:col>
      <xdr:colOff>38100</xdr:colOff>
      <xdr:row>2</xdr:row>
      <xdr:rowOff>504826</xdr:rowOff>
    </xdr:to>
    <xdr:sp macro="" textlink="">
      <xdr:nvSpPr>
        <xdr:cNvPr id="10" name="Fluxograma: Processo alternativo 9">
          <a:hlinkClick xmlns:r="http://schemas.openxmlformats.org/officeDocument/2006/relationships" r:id="rId3"/>
        </xdr:cNvPr>
        <xdr:cNvSpPr/>
      </xdr:nvSpPr>
      <xdr:spPr>
        <a:xfrm>
          <a:off x="3971925" y="1352550"/>
          <a:ext cx="1285875" cy="50482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130.000</a:t>
          </a:r>
        </a:p>
      </xdr:txBody>
    </xdr:sp>
    <xdr:clientData/>
  </xdr:twoCellAnchor>
  <xdr:twoCellAnchor>
    <xdr:from>
      <xdr:col>1</xdr:col>
      <xdr:colOff>9525</xdr:colOff>
      <xdr:row>1</xdr:row>
      <xdr:rowOff>666750</xdr:rowOff>
    </xdr:from>
    <xdr:to>
      <xdr:col>1</xdr:col>
      <xdr:colOff>1295400</xdr:colOff>
      <xdr:row>2</xdr:row>
      <xdr:rowOff>485776</xdr:rowOff>
    </xdr:to>
    <xdr:sp macro="" textlink="">
      <xdr:nvSpPr>
        <xdr:cNvPr id="11" name="Fluxograma: Processo alternativo 10">
          <a:hlinkClick xmlns:r="http://schemas.openxmlformats.org/officeDocument/2006/relationships" r:id="rId4"/>
        </xdr:cNvPr>
        <xdr:cNvSpPr/>
      </xdr:nvSpPr>
      <xdr:spPr>
        <a:xfrm>
          <a:off x="1314450" y="1333500"/>
          <a:ext cx="1285875" cy="50482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100.100</a:t>
          </a:r>
        </a:p>
      </xdr:txBody>
    </xdr:sp>
    <xdr:clientData/>
  </xdr:twoCellAnchor>
  <xdr:twoCellAnchor>
    <xdr:from>
      <xdr:col>4</xdr:col>
      <xdr:colOff>85725</xdr:colOff>
      <xdr:row>2</xdr:row>
      <xdr:rowOff>0</xdr:rowOff>
    </xdr:from>
    <xdr:to>
      <xdr:col>5</xdr:col>
      <xdr:colOff>66675</xdr:colOff>
      <xdr:row>2</xdr:row>
      <xdr:rowOff>504826</xdr:rowOff>
    </xdr:to>
    <xdr:sp macro="" textlink="">
      <xdr:nvSpPr>
        <xdr:cNvPr id="13" name="Fluxograma: Processo alternativo 12">
          <a:hlinkClick xmlns:r="http://schemas.openxmlformats.org/officeDocument/2006/relationships" r:id="rId5"/>
        </xdr:cNvPr>
        <xdr:cNvSpPr/>
      </xdr:nvSpPr>
      <xdr:spPr>
        <a:xfrm>
          <a:off x="5305425" y="1352550"/>
          <a:ext cx="1285875" cy="50482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140.000</a:t>
          </a:r>
        </a:p>
      </xdr:txBody>
    </xdr:sp>
    <xdr:clientData/>
  </xdr:twoCellAnchor>
  <xdr:twoCellAnchor>
    <xdr:from>
      <xdr:col>2</xdr:col>
      <xdr:colOff>57150</xdr:colOff>
      <xdr:row>1</xdr:row>
      <xdr:rowOff>666750</xdr:rowOff>
    </xdr:from>
    <xdr:to>
      <xdr:col>3</xdr:col>
      <xdr:colOff>38100</xdr:colOff>
      <xdr:row>2</xdr:row>
      <xdr:rowOff>485776</xdr:rowOff>
    </xdr:to>
    <xdr:sp macro="" textlink="">
      <xdr:nvSpPr>
        <xdr:cNvPr id="14" name="Fluxograma: Processo alternativo 13">
          <a:hlinkClick xmlns:r="http://schemas.openxmlformats.org/officeDocument/2006/relationships" r:id="rId6"/>
        </xdr:cNvPr>
        <xdr:cNvSpPr/>
      </xdr:nvSpPr>
      <xdr:spPr>
        <a:xfrm>
          <a:off x="2667000" y="1333500"/>
          <a:ext cx="1285875" cy="50482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100.600</a:t>
          </a:r>
        </a:p>
      </xdr:txBody>
    </xdr:sp>
    <xdr:clientData/>
  </xdr:twoCellAnchor>
  <xdr:twoCellAnchor>
    <xdr:from>
      <xdr:col>4</xdr:col>
      <xdr:colOff>114300</xdr:colOff>
      <xdr:row>4</xdr:row>
      <xdr:rowOff>66675</xdr:rowOff>
    </xdr:from>
    <xdr:to>
      <xdr:col>5</xdr:col>
      <xdr:colOff>95250</xdr:colOff>
      <xdr:row>5</xdr:row>
      <xdr:rowOff>47626</xdr:rowOff>
    </xdr:to>
    <xdr:sp macro="" textlink="">
      <xdr:nvSpPr>
        <xdr:cNvPr id="32" name="Fluxograma: Processo alternativo 31">
          <a:hlinkClick xmlns:r="http://schemas.openxmlformats.org/officeDocument/2006/relationships" r:id="rId7"/>
        </xdr:cNvPr>
        <xdr:cNvSpPr/>
      </xdr:nvSpPr>
      <xdr:spPr>
        <a:xfrm>
          <a:off x="5334000" y="2466975"/>
          <a:ext cx="1285875" cy="50482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180.000</a:t>
          </a:r>
        </a:p>
      </xdr:txBody>
    </xdr:sp>
    <xdr:clientData/>
  </xdr:twoCellAnchor>
  <xdr:twoCellAnchor>
    <xdr:from>
      <xdr:col>1</xdr:col>
      <xdr:colOff>28575</xdr:colOff>
      <xdr:row>4</xdr:row>
      <xdr:rowOff>28575</xdr:rowOff>
    </xdr:from>
    <xdr:to>
      <xdr:col>2</xdr:col>
      <xdr:colOff>9525</xdr:colOff>
      <xdr:row>5</xdr:row>
      <xdr:rowOff>9526</xdr:rowOff>
    </xdr:to>
    <xdr:sp macro="" textlink="">
      <xdr:nvSpPr>
        <xdr:cNvPr id="35" name="Fluxograma: Processo alternativo 34">
          <a:hlinkClick xmlns:r="http://schemas.openxmlformats.org/officeDocument/2006/relationships" r:id="rId8"/>
        </xdr:cNvPr>
        <xdr:cNvSpPr/>
      </xdr:nvSpPr>
      <xdr:spPr>
        <a:xfrm>
          <a:off x="1333500" y="2428875"/>
          <a:ext cx="1285875" cy="50482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160.010</a:t>
          </a:r>
        </a:p>
      </xdr:txBody>
    </xdr:sp>
    <xdr:clientData/>
  </xdr:twoCellAnchor>
  <xdr:twoCellAnchor>
    <xdr:from>
      <xdr:col>3</xdr:col>
      <xdr:colOff>85725</xdr:colOff>
      <xdr:row>4</xdr:row>
      <xdr:rowOff>38100</xdr:rowOff>
    </xdr:from>
    <xdr:to>
      <xdr:col>4</xdr:col>
      <xdr:colOff>66675</xdr:colOff>
      <xdr:row>5</xdr:row>
      <xdr:rowOff>19051</xdr:rowOff>
    </xdr:to>
    <xdr:sp macro="" textlink="">
      <xdr:nvSpPr>
        <xdr:cNvPr id="42" name="Fluxograma: Processo alternativo 41">
          <a:hlinkClick xmlns:r="http://schemas.openxmlformats.org/officeDocument/2006/relationships" r:id="rId9"/>
        </xdr:cNvPr>
        <xdr:cNvSpPr/>
      </xdr:nvSpPr>
      <xdr:spPr>
        <a:xfrm>
          <a:off x="4000500" y="2438400"/>
          <a:ext cx="1285875" cy="50482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170.000</a:t>
          </a:r>
        </a:p>
      </xdr:txBody>
    </xdr:sp>
    <xdr:clientData/>
  </xdr:twoCellAnchor>
  <xdr:twoCellAnchor>
    <xdr:from>
      <xdr:col>0</xdr:col>
      <xdr:colOff>0</xdr:colOff>
      <xdr:row>5</xdr:row>
      <xdr:rowOff>76200</xdr:rowOff>
    </xdr:from>
    <xdr:to>
      <xdr:col>0</xdr:col>
      <xdr:colOff>1285875</xdr:colOff>
      <xdr:row>6</xdr:row>
      <xdr:rowOff>57151</xdr:rowOff>
    </xdr:to>
    <xdr:sp macro="" textlink="">
      <xdr:nvSpPr>
        <xdr:cNvPr id="54" name="Fluxograma: Processo alternativo 53">
          <a:hlinkClick xmlns:r="http://schemas.openxmlformats.org/officeDocument/2006/relationships" r:id="rId10"/>
        </xdr:cNvPr>
        <xdr:cNvSpPr/>
      </xdr:nvSpPr>
      <xdr:spPr>
        <a:xfrm>
          <a:off x="0" y="3000375"/>
          <a:ext cx="1285875" cy="50482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210.031</a:t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1285875</xdr:colOff>
      <xdr:row>6</xdr:row>
      <xdr:rowOff>38100</xdr:rowOff>
    </xdr:to>
    <xdr:sp macro="" textlink="">
      <xdr:nvSpPr>
        <xdr:cNvPr id="56" name="Fluxograma: Processo alternativo 55">
          <a:hlinkClick xmlns:r="http://schemas.openxmlformats.org/officeDocument/2006/relationships" r:id="rId11"/>
        </xdr:cNvPr>
        <xdr:cNvSpPr/>
      </xdr:nvSpPr>
      <xdr:spPr>
        <a:xfrm>
          <a:off x="1304925" y="3000375"/>
          <a:ext cx="1285875" cy="4857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220.200</a:t>
          </a:r>
        </a:p>
      </xdr:txBody>
    </xdr:sp>
    <xdr:clientData/>
  </xdr:twoCellAnchor>
  <xdr:twoCellAnchor>
    <xdr:from>
      <xdr:col>2</xdr:col>
      <xdr:colOff>38100</xdr:colOff>
      <xdr:row>4</xdr:row>
      <xdr:rowOff>47625</xdr:rowOff>
    </xdr:from>
    <xdr:to>
      <xdr:col>3</xdr:col>
      <xdr:colOff>19050</xdr:colOff>
      <xdr:row>5</xdr:row>
      <xdr:rowOff>28576</xdr:rowOff>
    </xdr:to>
    <xdr:sp macro="" textlink="">
      <xdr:nvSpPr>
        <xdr:cNvPr id="60" name="Fluxograma: Processo alternativo 59">
          <a:hlinkClick xmlns:r="http://schemas.openxmlformats.org/officeDocument/2006/relationships" r:id="rId12"/>
        </xdr:cNvPr>
        <xdr:cNvSpPr/>
      </xdr:nvSpPr>
      <xdr:spPr>
        <a:xfrm>
          <a:off x="2647950" y="2447925"/>
          <a:ext cx="1285875" cy="50482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160.101</a:t>
          </a:r>
        </a:p>
      </xdr:txBody>
    </xdr:sp>
    <xdr:clientData/>
  </xdr:twoCellAnchor>
  <xdr:twoCellAnchor>
    <xdr:from>
      <xdr:col>0</xdr:col>
      <xdr:colOff>28575</xdr:colOff>
      <xdr:row>3</xdr:row>
      <xdr:rowOff>0</xdr:rowOff>
    </xdr:from>
    <xdr:to>
      <xdr:col>1</xdr:col>
      <xdr:colOff>9525</xdr:colOff>
      <xdr:row>3</xdr:row>
      <xdr:rowOff>504826</xdr:rowOff>
    </xdr:to>
    <xdr:sp macro="" textlink="">
      <xdr:nvSpPr>
        <xdr:cNvPr id="31" name="Fluxograma: Processo alternativo 30">
          <a:hlinkClick xmlns:r="http://schemas.openxmlformats.org/officeDocument/2006/relationships" r:id="rId13"/>
        </xdr:cNvPr>
        <xdr:cNvSpPr/>
      </xdr:nvSpPr>
      <xdr:spPr>
        <a:xfrm>
          <a:off x="28575" y="1876425"/>
          <a:ext cx="1285875" cy="50482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140.530</a:t>
          </a:r>
        </a:p>
      </xdr:txBody>
    </xdr:sp>
    <xdr:clientData/>
  </xdr:twoCellAnchor>
  <xdr:twoCellAnchor>
    <xdr:from>
      <xdr:col>2</xdr:col>
      <xdr:colOff>47625</xdr:colOff>
      <xdr:row>3</xdr:row>
      <xdr:rowOff>19050</xdr:rowOff>
    </xdr:from>
    <xdr:to>
      <xdr:col>3</xdr:col>
      <xdr:colOff>28575</xdr:colOff>
      <xdr:row>4</xdr:row>
      <xdr:rowOff>1</xdr:rowOff>
    </xdr:to>
    <xdr:sp macro="" textlink="">
      <xdr:nvSpPr>
        <xdr:cNvPr id="36" name="Fluxograma: Processo alternativo 35">
          <a:hlinkClick xmlns:r="http://schemas.openxmlformats.org/officeDocument/2006/relationships" r:id="rId14"/>
        </xdr:cNvPr>
        <xdr:cNvSpPr/>
      </xdr:nvSpPr>
      <xdr:spPr>
        <a:xfrm>
          <a:off x="2657475" y="1895475"/>
          <a:ext cx="1285875" cy="50482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150.080</a:t>
          </a:r>
        </a:p>
      </xdr:txBody>
    </xdr:sp>
    <xdr:clientData/>
  </xdr:twoCellAnchor>
  <xdr:twoCellAnchor>
    <xdr:from>
      <xdr:col>3</xdr:col>
      <xdr:colOff>76200</xdr:colOff>
      <xdr:row>3</xdr:row>
      <xdr:rowOff>9525</xdr:rowOff>
    </xdr:from>
    <xdr:to>
      <xdr:col>4</xdr:col>
      <xdr:colOff>57150</xdr:colOff>
      <xdr:row>3</xdr:row>
      <xdr:rowOff>514351</xdr:rowOff>
    </xdr:to>
    <xdr:sp macro="" textlink="">
      <xdr:nvSpPr>
        <xdr:cNvPr id="38" name="Fluxograma: Processo alternativo 37">
          <a:hlinkClick xmlns:r="http://schemas.openxmlformats.org/officeDocument/2006/relationships" r:id="rId15"/>
        </xdr:cNvPr>
        <xdr:cNvSpPr/>
      </xdr:nvSpPr>
      <xdr:spPr>
        <a:xfrm>
          <a:off x="3990975" y="1885950"/>
          <a:ext cx="1285875" cy="50482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150.100</a:t>
          </a:r>
        </a:p>
      </xdr:txBody>
    </xdr:sp>
    <xdr:clientData/>
  </xdr:twoCellAnchor>
  <xdr:twoCellAnchor>
    <xdr:from>
      <xdr:col>1</xdr:col>
      <xdr:colOff>28575</xdr:colOff>
      <xdr:row>2</xdr:row>
      <xdr:rowOff>514350</xdr:rowOff>
    </xdr:from>
    <xdr:to>
      <xdr:col>2</xdr:col>
      <xdr:colOff>9525</xdr:colOff>
      <xdr:row>3</xdr:row>
      <xdr:rowOff>495301</xdr:rowOff>
    </xdr:to>
    <xdr:sp macro="" textlink="">
      <xdr:nvSpPr>
        <xdr:cNvPr id="40" name="Fluxograma: Processo alternativo 39">
          <a:hlinkClick xmlns:r="http://schemas.openxmlformats.org/officeDocument/2006/relationships" r:id="rId16"/>
        </xdr:cNvPr>
        <xdr:cNvSpPr/>
      </xdr:nvSpPr>
      <xdr:spPr>
        <a:xfrm>
          <a:off x="1333500" y="1866900"/>
          <a:ext cx="1285875" cy="50482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150.000</a:t>
          </a:r>
        </a:p>
      </xdr:txBody>
    </xdr:sp>
    <xdr:clientData/>
  </xdr:twoCellAnchor>
  <xdr:twoCellAnchor>
    <xdr:from>
      <xdr:col>4</xdr:col>
      <xdr:colOff>104775</xdr:colOff>
      <xdr:row>3</xdr:row>
      <xdr:rowOff>28575</xdr:rowOff>
    </xdr:from>
    <xdr:to>
      <xdr:col>5</xdr:col>
      <xdr:colOff>85725</xdr:colOff>
      <xdr:row>4</xdr:row>
      <xdr:rowOff>9526</xdr:rowOff>
    </xdr:to>
    <xdr:sp macro="" textlink="">
      <xdr:nvSpPr>
        <xdr:cNvPr id="41" name="Fluxograma: Processo alternativo 40">
          <a:hlinkClick xmlns:r="http://schemas.openxmlformats.org/officeDocument/2006/relationships" r:id="rId17"/>
        </xdr:cNvPr>
        <xdr:cNvSpPr/>
      </xdr:nvSpPr>
      <xdr:spPr>
        <a:xfrm>
          <a:off x="5324475" y="1905000"/>
          <a:ext cx="1285875" cy="50482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150.200</a:t>
          </a:r>
        </a:p>
      </xdr:txBody>
    </xdr:sp>
    <xdr:clientData/>
  </xdr:twoCellAnchor>
  <xdr:twoCellAnchor>
    <xdr:from>
      <xdr:col>2</xdr:col>
      <xdr:colOff>28575</xdr:colOff>
      <xdr:row>5</xdr:row>
      <xdr:rowOff>76200</xdr:rowOff>
    </xdr:from>
    <xdr:to>
      <xdr:col>3</xdr:col>
      <xdr:colOff>9525</xdr:colOff>
      <xdr:row>6</xdr:row>
      <xdr:rowOff>38100</xdr:rowOff>
    </xdr:to>
    <xdr:sp macro="" textlink="">
      <xdr:nvSpPr>
        <xdr:cNvPr id="19" name="Fluxograma: Processo alternativo 18">
          <a:hlinkClick xmlns:r="http://schemas.openxmlformats.org/officeDocument/2006/relationships" r:id="rId18"/>
        </xdr:cNvPr>
        <xdr:cNvSpPr/>
      </xdr:nvSpPr>
      <xdr:spPr>
        <a:xfrm>
          <a:off x="2638425" y="3000375"/>
          <a:ext cx="1285875" cy="4857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220.500</a:t>
          </a:r>
        </a:p>
      </xdr:txBody>
    </xdr:sp>
    <xdr:clientData/>
  </xdr:twoCellAnchor>
  <xdr:twoCellAnchor>
    <xdr:from>
      <xdr:col>3</xdr:col>
      <xdr:colOff>76200</xdr:colOff>
      <xdr:row>5</xdr:row>
      <xdr:rowOff>76200</xdr:rowOff>
    </xdr:from>
    <xdr:to>
      <xdr:col>4</xdr:col>
      <xdr:colOff>57150</xdr:colOff>
      <xdr:row>6</xdr:row>
      <xdr:rowOff>38100</xdr:rowOff>
    </xdr:to>
    <xdr:sp macro="" textlink="">
      <xdr:nvSpPr>
        <xdr:cNvPr id="20" name="Fluxograma: Processo alternativo 19">
          <a:hlinkClick xmlns:r="http://schemas.openxmlformats.org/officeDocument/2006/relationships" r:id="rId19"/>
        </xdr:cNvPr>
        <xdr:cNvSpPr/>
      </xdr:nvSpPr>
      <xdr:spPr>
        <a:xfrm>
          <a:off x="3990975" y="3000375"/>
          <a:ext cx="1285875" cy="4857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230.300</a:t>
          </a:r>
        </a:p>
      </xdr:txBody>
    </xdr:sp>
    <xdr:clientData/>
  </xdr:twoCellAnchor>
  <xdr:twoCellAnchor>
    <xdr:from>
      <xdr:col>4</xdr:col>
      <xdr:colOff>104775</xdr:colOff>
      <xdr:row>5</xdr:row>
      <xdr:rowOff>85725</xdr:rowOff>
    </xdr:from>
    <xdr:to>
      <xdr:col>5</xdr:col>
      <xdr:colOff>85725</xdr:colOff>
      <xdr:row>6</xdr:row>
      <xdr:rowOff>47625</xdr:rowOff>
    </xdr:to>
    <xdr:sp macro="" textlink="">
      <xdr:nvSpPr>
        <xdr:cNvPr id="21" name="Fluxograma: Processo alternativo 20">
          <a:hlinkClick xmlns:r="http://schemas.openxmlformats.org/officeDocument/2006/relationships" r:id="rId20"/>
        </xdr:cNvPr>
        <xdr:cNvSpPr/>
      </xdr:nvSpPr>
      <xdr:spPr>
        <a:xfrm>
          <a:off x="5324475" y="3009900"/>
          <a:ext cx="1285875" cy="4857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240.000</a:t>
          </a:r>
        </a:p>
      </xdr:txBody>
    </xdr:sp>
    <xdr:clientData/>
  </xdr:twoCellAnchor>
  <xdr:twoCellAnchor>
    <xdr:from>
      <xdr:col>0</xdr:col>
      <xdr:colOff>19050</xdr:colOff>
      <xdr:row>6</xdr:row>
      <xdr:rowOff>95250</xdr:rowOff>
    </xdr:from>
    <xdr:to>
      <xdr:col>1</xdr:col>
      <xdr:colOff>0</xdr:colOff>
      <xdr:row>7</xdr:row>
      <xdr:rowOff>57150</xdr:rowOff>
    </xdr:to>
    <xdr:sp macro="" textlink="">
      <xdr:nvSpPr>
        <xdr:cNvPr id="22" name="Fluxograma: Processo alternativo 21">
          <a:hlinkClick xmlns:r="http://schemas.openxmlformats.org/officeDocument/2006/relationships" r:id="rId21"/>
        </xdr:cNvPr>
        <xdr:cNvSpPr/>
      </xdr:nvSpPr>
      <xdr:spPr>
        <a:xfrm>
          <a:off x="19050" y="3543300"/>
          <a:ext cx="1285875" cy="4857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250.000</a:t>
          </a:r>
        </a:p>
      </xdr:txBody>
    </xdr:sp>
    <xdr:clientData/>
  </xdr:twoCellAnchor>
  <xdr:twoCellAnchor>
    <xdr:from>
      <xdr:col>1</xdr:col>
      <xdr:colOff>28575</xdr:colOff>
      <xdr:row>6</xdr:row>
      <xdr:rowOff>85725</xdr:rowOff>
    </xdr:from>
    <xdr:to>
      <xdr:col>2</xdr:col>
      <xdr:colOff>9525</xdr:colOff>
      <xdr:row>7</xdr:row>
      <xdr:rowOff>47625</xdr:rowOff>
    </xdr:to>
    <xdr:sp macro="" textlink="">
      <xdr:nvSpPr>
        <xdr:cNvPr id="23" name="Fluxograma: Processo alternativo 22">
          <a:hlinkClick xmlns:r="http://schemas.openxmlformats.org/officeDocument/2006/relationships" r:id="rId22"/>
        </xdr:cNvPr>
        <xdr:cNvSpPr/>
      </xdr:nvSpPr>
      <xdr:spPr>
        <a:xfrm>
          <a:off x="1333500" y="3533775"/>
          <a:ext cx="1285875" cy="4857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250.020</a:t>
          </a:r>
        </a:p>
      </xdr:txBody>
    </xdr:sp>
    <xdr:clientData/>
  </xdr:twoCellAnchor>
  <xdr:twoCellAnchor>
    <xdr:from>
      <xdr:col>2</xdr:col>
      <xdr:colOff>28575</xdr:colOff>
      <xdr:row>6</xdr:row>
      <xdr:rowOff>76200</xdr:rowOff>
    </xdr:from>
    <xdr:to>
      <xdr:col>3</xdr:col>
      <xdr:colOff>9525</xdr:colOff>
      <xdr:row>7</xdr:row>
      <xdr:rowOff>38100</xdr:rowOff>
    </xdr:to>
    <xdr:sp macro="" textlink="">
      <xdr:nvSpPr>
        <xdr:cNvPr id="24" name="Fluxograma: Processo alternativo 23">
          <a:hlinkClick xmlns:r="http://schemas.openxmlformats.org/officeDocument/2006/relationships" r:id="rId23"/>
        </xdr:cNvPr>
        <xdr:cNvSpPr/>
      </xdr:nvSpPr>
      <xdr:spPr>
        <a:xfrm>
          <a:off x="2638425" y="3524250"/>
          <a:ext cx="1285875" cy="4857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260.200</a:t>
          </a:r>
        </a:p>
      </xdr:txBody>
    </xdr:sp>
    <xdr:clientData/>
  </xdr:twoCellAnchor>
  <xdr:twoCellAnchor>
    <xdr:from>
      <xdr:col>3</xdr:col>
      <xdr:colOff>38100</xdr:colOff>
      <xdr:row>6</xdr:row>
      <xdr:rowOff>76200</xdr:rowOff>
    </xdr:from>
    <xdr:to>
      <xdr:col>4</xdr:col>
      <xdr:colOff>19050</xdr:colOff>
      <xdr:row>7</xdr:row>
      <xdr:rowOff>38100</xdr:rowOff>
    </xdr:to>
    <xdr:sp macro="" textlink="">
      <xdr:nvSpPr>
        <xdr:cNvPr id="27" name="Fluxograma: Processo alternativo 26">
          <a:hlinkClick xmlns:r="http://schemas.openxmlformats.org/officeDocument/2006/relationships" r:id="rId24"/>
        </xdr:cNvPr>
        <xdr:cNvSpPr/>
      </xdr:nvSpPr>
      <xdr:spPr>
        <a:xfrm>
          <a:off x="3952875" y="3524250"/>
          <a:ext cx="1285875" cy="4857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270.100</a:t>
          </a:r>
        </a:p>
      </xdr:txBody>
    </xdr:sp>
    <xdr:clientData/>
  </xdr:twoCellAnchor>
  <xdr:twoCellAnchor>
    <xdr:from>
      <xdr:col>4</xdr:col>
      <xdr:colOff>66675</xdr:colOff>
      <xdr:row>6</xdr:row>
      <xdr:rowOff>85725</xdr:rowOff>
    </xdr:from>
    <xdr:to>
      <xdr:col>5</xdr:col>
      <xdr:colOff>47625</xdr:colOff>
      <xdr:row>7</xdr:row>
      <xdr:rowOff>47625</xdr:rowOff>
    </xdr:to>
    <xdr:sp macro="" textlink="">
      <xdr:nvSpPr>
        <xdr:cNvPr id="28" name="Fluxograma: Processo alternativo 27">
          <a:hlinkClick xmlns:r="http://schemas.openxmlformats.org/officeDocument/2006/relationships" r:id="rId25"/>
        </xdr:cNvPr>
        <xdr:cNvSpPr/>
      </xdr:nvSpPr>
      <xdr:spPr>
        <a:xfrm>
          <a:off x="5286375" y="3533775"/>
          <a:ext cx="1285875" cy="4857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280.000</a:t>
          </a:r>
        </a:p>
      </xdr:txBody>
    </xdr:sp>
    <xdr:clientData/>
  </xdr:twoCellAnchor>
  <xdr:twoCellAnchor>
    <xdr:from>
      <xdr:col>0</xdr:col>
      <xdr:colOff>0</xdr:colOff>
      <xdr:row>7</xdr:row>
      <xdr:rowOff>95250</xdr:rowOff>
    </xdr:from>
    <xdr:to>
      <xdr:col>0</xdr:col>
      <xdr:colOff>1285875</xdr:colOff>
      <xdr:row>8</xdr:row>
      <xdr:rowOff>57150</xdr:rowOff>
    </xdr:to>
    <xdr:sp macro="" textlink="">
      <xdr:nvSpPr>
        <xdr:cNvPr id="29" name="Fluxograma: Processo alternativo 28">
          <a:hlinkClick xmlns:r="http://schemas.openxmlformats.org/officeDocument/2006/relationships" r:id="rId26"/>
        </xdr:cNvPr>
        <xdr:cNvSpPr/>
      </xdr:nvSpPr>
      <xdr:spPr>
        <a:xfrm>
          <a:off x="0" y="4067175"/>
          <a:ext cx="1285875" cy="4857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280.300</a:t>
          </a:r>
        </a:p>
      </xdr:txBody>
    </xdr:sp>
    <xdr:clientData/>
  </xdr:twoCellAnchor>
  <xdr:twoCellAnchor>
    <xdr:from>
      <xdr:col>1</xdr:col>
      <xdr:colOff>28575</xdr:colOff>
      <xdr:row>7</xdr:row>
      <xdr:rowOff>95250</xdr:rowOff>
    </xdr:from>
    <xdr:to>
      <xdr:col>2</xdr:col>
      <xdr:colOff>9525</xdr:colOff>
      <xdr:row>8</xdr:row>
      <xdr:rowOff>57150</xdr:rowOff>
    </xdr:to>
    <xdr:sp macro="" textlink="">
      <xdr:nvSpPr>
        <xdr:cNvPr id="30" name="Fluxograma: Processo alternativo 29">
          <a:hlinkClick xmlns:r="http://schemas.openxmlformats.org/officeDocument/2006/relationships" r:id="rId27"/>
        </xdr:cNvPr>
        <xdr:cNvSpPr/>
      </xdr:nvSpPr>
      <xdr:spPr>
        <a:xfrm>
          <a:off x="1333500" y="4067175"/>
          <a:ext cx="1285875" cy="4857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290.000</a:t>
          </a:r>
        </a:p>
      </xdr:txBody>
    </xdr:sp>
    <xdr:clientData/>
  </xdr:twoCellAnchor>
  <xdr:twoCellAnchor>
    <xdr:from>
      <xdr:col>2</xdr:col>
      <xdr:colOff>38100</xdr:colOff>
      <xdr:row>7</xdr:row>
      <xdr:rowOff>85725</xdr:rowOff>
    </xdr:from>
    <xdr:to>
      <xdr:col>3</xdr:col>
      <xdr:colOff>19050</xdr:colOff>
      <xdr:row>8</xdr:row>
      <xdr:rowOff>47625</xdr:rowOff>
    </xdr:to>
    <xdr:sp macro="" textlink="">
      <xdr:nvSpPr>
        <xdr:cNvPr id="33" name="Fluxograma: Processo alternativo 32">
          <a:hlinkClick xmlns:r="http://schemas.openxmlformats.org/officeDocument/2006/relationships" r:id="rId28"/>
        </xdr:cNvPr>
        <xdr:cNvSpPr/>
      </xdr:nvSpPr>
      <xdr:spPr>
        <a:xfrm>
          <a:off x="2647950" y="4057650"/>
          <a:ext cx="1285875" cy="4857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400.000</a:t>
          </a:r>
        </a:p>
      </xdr:txBody>
    </xdr:sp>
    <xdr:clientData/>
  </xdr:twoCellAnchor>
  <xdr:twoCellAnchor>
    <xdr:from>
      <xdr:col>3</xdr:col>
      <xdr:colOff>57150</xdr:colOff>
      <xdr:row>7</xdr:row>
      <xdr:rowOff>76200</xdr:rowOff>
    </xdr:from>
    <xdr:to>
      <xdr:col>4</xdr:col>
      <xdr:colOff>38100</xdr:colOff>
      <xdr:row>8</xdr:row>
      <xdr:rowOff>38100</xdr:rowOff>
    </xdr:to>
    <xdr:sp macro="" textlink="">
      <xdr:nvSpPr>
        <xdr:cNvPr id="34" name="Fluxograma: Processo alternativo 33">
          <a:hlinkClick xmlns:r="http://schemas.openxmlformats.org/officeDocument/2006/relationships" r:id="rId29"/>
        </xdr:cNvPr>
        <xdr:cNvSpPr/>
      </xdr:nvSpPr>
      <xdr:spPr>
        <a:xfrm>
          <a:off x="3971925" y="4048125"/>
          <a:ext cx="1285875" cy="4857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600.000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142876</xdr:colOff>
      <xdr:row>0</xdr:row>
      <xdr:rowOff>95250</xdr:rowOff>
    </xdr:from>
    <xdr:to>
      <xdr:col>2</xdr:col>
      <xdr:colOff>1543050</xdr:colOff>
      <xdr:row>2</xdr:row>
      <xdr:rowOff>228600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1" y="9525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2000250</xdr:colOff>
      <xdr:row>7</xdr:row>
      <xdr:rowOff>152400</xdr:rowOff>
    </xdr:from>
    <xdr:to>
      <xdr:col>0</xdr:col>
      <xdr:colOff>3400424</xdr:colOff>
      <xdr:row>10</xdr:row>
      <xdr:rowOff>85725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23622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142876</xdr:colOff>
      <xdr:row>0</xdr:row>
      <xdr:rowOff>95250</xdr:rowOff>
    </xdr:from>
    <xdr:to>
      <xdr:col>2</xdr:col>
      <xdr:colOff>1543050</xdr:colOff>
      <xdr:row>2</xdr:row>
      <xdr:rowOff>228600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1" y="9525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1943100</xdr:colOff>
      <xdr:row>16</xdr:row>
      <xdr:rowOff>57150</xdr:rowOff>
    </xdr:from>
    <xdr:to>
      <xdr:col>0</xdr:col>
      <xdr:colOff>3343274</xdr:colOff>
      <xdr:row>19</xdr:row>
      <xdr:rowOff>19050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72199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228601</xdr:colOff>
      <xdr:row>0</xdr:row>
      <xdr:rowOff>28575</xdr:rowOff>
    </xdr:from>
    <xdr:to>
      <xdr:col>2</xdr:col>
      <xdr:colOff>1628775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6" y="28575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1895475</xdr:colOff>
      <xdr:row>18</xdr:row>
      <xdr:rowOff>66675</xdr:rowOff>
    </xdr:from>
    <xdr:to>
      <xdr:col>0</xdr:col>
      <xdr:colOff>3295649</xdr:colOff>
      <xdr:row>21</xdr:row>
      <xdr:rowOff>28575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91344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209551</xdr:colOff>
      <xdr:row>0</xdr:row>
      <xdr:rowOff>114300</xdr:rowOff>
    </xdr:from>
    <xdr:to>
      <xdr:col>2</xdr:col>
      <xdr:colOff>1609725</xdr:colOff>
      <xdr:row>2</xdr:row>
      <xdr:rowOff>247650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6" y="11430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1971675</xdr:colOff>
      <xdr:row>27</xdr:row>
      <xdr:rowOff>28575</xdr:rowOff>
    </xdr:from>
    <xdr:to>
      <xdr:col>0</xdr:col>
      <xdr:colOff>3371849</xdr:colOff>
      <xdr:row>29</xdr:row>
      <xdr:rowOff>180975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130968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209551</xdr:colOff>
      <xdr:row>0</xdr:row>
      <xdr:rowOff>114300</xdr:rowOff>
    </xdr:from>
    <xdr:to>
      <xdr:col>2</xdr:col>
      <xdr:colOff>1609725</xdr:colOff>
      <xdr:row>2</xdr:row>
      <xdr:rowOff>247650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6" y="11430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1800225</xdr:colOff>
      <xdr:row>11</xdr:row>
      <xdr:rowOff>171450</xdr:rowOff>
    </xdr:from>
    <xdr:to>
      <xdr:col>0</xdr:col>
      <xdr:colOff>3200399</xdr:colOff>
      <xdr:row>14</xdr:row>
      <xdr:rowOff>133350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52387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266701</xdr:colOff>
      <xdr:row>0</xdr:row>
      <xdr:rowOff>123825</xdr:rowOff>
    </xdr:from>
    <xdr:to>
      <xdr:col>2</xdr:col>
      <xdr:colOff>1666875</xdr:colOff>
      <xdr:row>2</xdr:row>
      <xdr:rowOff>257175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6" y="123825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1552575</xdr:colOff>
      <xdr:row>18</xdr:row>
      <xdr:rowOff>0</xdr:rowOff>
    </xdr:from>
    <xdr:to>
      <xdr:col>0</xdr:col>
      <xdr:colOff>2952749</xdr:colOff>
      <xdr:row>20</xdr:row>
      <xdr:rowOff>152400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84963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304801</xdr:colOff>
      <xdr:row>0</xdr:row>
      <xdr:rowOff>114300</xdr:rowOff>
    </xdr:from>
    <xdr:to>
      <xdr:col>2</xdr:col>
      <xdr:colOff>1704975</xdr:colOff>
      <xdr:row>2</xdr:row>
      <xdr:rowOff>247650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6" y="11430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2343150</xdr:colOff>
      <xdr:row>56</xdr:row>
      <xdr:rowOff>38100</xdr:rowOff>
    </xdr:from>
    <xdr:to>
      <xdr:col>0</xdr:col>
      <xdr:colOff>3743324</xdr:colOff>
      <xdr:row>59</xdr:row>
      <xdr:rowOff>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416814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304801</xdr:colOff>
      <xdr:row>0</xdr:row>
      <xdr:rowOff>114300</xdr:rowOff>
    </xdr:from>
    <xdr:to>
      <xdr:col>2</xdr:col>
      <xdr:colOff>1704975</xdr:colOff>
      <xdr:row>2</xdr:row>
      <xdr:rowOff>247650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6" y="11430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1571625</xdr:colOff>
      <xdr:row>9</xdr:row>
      <xdr:rowOff>57150</xdr:rowOff>
    </xdr:from>
    <xdr:to>
      <xdr:col>0</xdr:col>
      <xdr:colOff>2971799</xdr:colOff>
      <xdr:row>12</xdr:row>
      <xdr:rowOff>19050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28384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304801</xdr:colOff>
      <xdr:row>0</xdr:row>
      <xdr:rowOff>114300</xdr:rowOff>
    </xdr:from>
    <xdr:to>
      <xdr:col>2</xdr:col>
      <xdr:colOff>1704975</xdr:colOff>
      <xdr:row>2</xdr:row>
      <xdr:rowOff>247650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6" y="11430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1847850</xdr:colOff>
      <xdr:row>17</xdr:row>
      <xdr:rowOff>123825</xdr:rowOff>
    </xdr:from>
    <xdr:to>
      <xdr:col>0</xdr:col>
      <xdr:colOff>3248024</xdr:colOff>
      <xdr:row>20</xdr:row>
      <xdr:rowOff>85725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80486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304801</xdr:colOff>
      <xdr:row>0</xdr:row>
      <xdr:rowOff>114300</xdr:rowOff>
    </xdr:from>
    <xdr:to>
      <xdr:col>2</xdr:col>
      <xdr:colOff>1704975</xdr:colOff>
      <xdr:row>2</xdr:row>
      <xdr:rowOff>247650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6" y="11430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1714500</xdr:colOff>
      <xdr:row>8</xdr:row>
      <xdr:rowOff>9525</xdr:rowOff>
    </xdr:from>
    <xdr:to>
      <xdr:col>0</xdr:col>
      <xdr:colOff>3114674</xdr:colOff>
      <xdr:row>10</xdr:row>
      <xdr:rowOff>161925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26003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133351</xdr:colOff>
      <xdr:row>0</xdr:row>
      <xdr:rowOff>85725</xdr:rowOff>
    </xdr:from>
    <xdr:to>
      <xdr:col>2</xdr:col>
      <xdr:colOff>1533525</xdr:colOff>
      <xdr:row>2</xdr:row>
      <xdr:rowOff>219075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6" y="85725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1971675</xdr:colOff>
      <xdr:row>32</xdr:row>
      <xdr:rowOff>180975</xdr:rowOff>
    </xdr:from>
    <xdr:to>
      <xdr:col>0</xdr:col>
      <xdr:colOff>3371849</xdr:colOff>
      <xdr:row>35</xdr:row>
      <xdr:rowOff>133350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181927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304801</xdr:colOff>
      <xdr:row>0</xdr:row>
      <xdr:rowOff>114300</xdr:rowOff>
    </xdr:from>
    <xdr:to>
      <xdr:col>2</xdr:col>
      <xdr:colOff>1704975</xdr:colOff>
      <xdr:row>2</xdr:row>
      <xdr:rowOff>247650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6" y="11430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2447925</xdr:colOff>
      <xdr:row>12</xdr:row>
      <xdr:rowOff>76200</xdr:rowOff>
    </xdr:from>
    <xdr:to>
      <xdr:col>0</xdr:col>
      <xdr:colOff>3848099</xdr:colOff>
      <xdr:row>15</xdr:row>
      <xdr:rowOff>38100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49530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304801</xdr:colOff>
      <xdr:row>0</xdr:row>
      <xdr:rowOff>114300</xdr:rowOff>
    </xdr:from>
    <xdr:to>
      <xdr:col>2</xdr:col>
      <xdr:colOff>1704975</xdr:colOff>
      <xdr:row>2</xdr:row>
      <xdr:rowOff>247650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6" y="11430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1562100</xdr:colOff>
      <xdr:row>24</xdr:row>
      <xdr:rowOff>114300</xdr:rowOff>
    </xdr:from>
    <xdr:to>
      <xdr:col>0</xdr:col>
      <xdr:colOff>2962274</xdr:colOff>
      <xdr:row>27</xdr:row>
      <xdr:rowOff>76200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108966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304801</xdr:colOff>
      <xdr:row>0</xdr:row>
      <xdr:rowOff>114300</xdr:rowOff>
    </xdr:from>
    <xdr:to>
      <xdr:col>2</xdr:col>
      <xdr:colOff>1704975</xdr:colOff>
      <xdr:row>2</xdr:row>
      <xdr:rowOff>247650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6" y="11430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1943100</xdr:colOff>
      <xdr:row>9</xdr:row>
      <xdr:rowOff>123825</xdr:rowOff>
    </xdr:from>
    <xdr:to>
      <xdr:col>0</xdr:col>
      <xdr:colOff>3343274</xdr:colOff>
      <xdr:row>12</xdr:row>
      <xdr:rowOff>85725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29051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38100</xdr:rowOff>
    </xdr:from>
    <xdr:to>
      <xdr:col>2</xdr:col>
      <xdr:colOff>1571625</xdr:colOff>
      <xdr:row>2</xdr:row>
      <xdr:rowOff>171450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3810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1714500</xdr:colOff>
      <xdr:row>12</xdr:row>
      <xdr:rowOff>180975</xdr:rowOff>
    </xdr:from>
    <xdr:to>
      <xdr:col>0</xdr:col>
      <xdr:colOff>3114674</xdr:colOff>
      <xdr:row>15</xdr:row>
      <xdr:rowOff>142875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41052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104776</xdr:colOff>
      <xdr:row>0</xdr:row>
      <xdr:rowOff>38100</xdr:rowOff>
    </xdr:from>
    <xdr:to>
      <xdr:col>2</xdr:col>
      <xdr:colOff>1504950</xdr:colOff>
      <xdr:row>2</xdr:row>
      <xdr:rowOff>171450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1" y="3810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2524125</xdr:colOff>
      <xdr:row>7</xdr:row>
      <xdr:rowOff>190500</xdr:rowOff>
    </xdr:from>
    <xdr:to>
      <xdr:col>0</xdr:col>
      <xdr:colOff>3924299</xdr:colOff>
      <xdr:row>10</xdr:row>
      <xdr:rowOff>142875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25908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190501</xdr:colOff>
      <xdr:row>0</xdr:row>
      <xdr:rowOff>85725</xdr:rowOff>
    </xdr:from>
    <xdr:to>
      <xdr:col>2</xdr:col>
      <xdr:colOff>1590675</xdr:colOff>
      <xdr:row>2</xdr:row>
      <xdr:rowOff>219075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6" y="85725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2066925</xdr:colOff>
      <xdr:row>9</xdr:row>
      <xdr:rowOff>76200</xdr:rowOff>
    </xdr:from>
    <xdr:to>
      <xdr:col>0</xdr:col>
      <xdr:colOff>3467099</xdr:colOff>
      <xdr:row>12</xdr:row>
      <xdr:rowOff>38100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28575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152401</xdr:colOff>
      <xdr:row>0</xdr:row>
      <xdr:rowOff>38100</xdr:rowOff>
    </xdr:from>
    <xdr:to>
      <xdr:col>2</xdr:col>
      <xdr:colOff>1552575</xdr:colOff>
      <xdr:row>2</xdr:row>
      <xdr:rowOff>171450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6" y="3810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1752600</xdr:colOff>
      <xdr:row>10</xdr:row>
      <xdr:rowOff>161925</xdr:rowOff>
    </xdr:from>
    <xdr:to>
      <xdr:col>0</xdr:col>
      <xdr:colOff>3152774</xdr:colOff>
      <xdr:row>13</xdr:row>
      <xdr:rowOff>85725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37052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152401</xdr:colOff>
      <xdr:row>0</xdr:row>
      <xdr:rowOff>38100</xdr:rowOff>
    </xdr:from>
    <xdr:to>
      <xdr:col>2</xdr:col>
      <xdr:colOff>1552575</xdr:colOff>
      <xdr:row>2</xdr:row>
      <xdr:rowOff>171450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6" y="3810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2162175</xdr:colOff>
      <xdr:row>9</xdr:row>
      <xdr:rowOff>114300</xdr:rowOff>
    </xdr:from>
    <xdr:to>
      <xdr:col>0</xdr:col>
      <xdr:colOff>3562349</xdr:colOff>
      <xdr:row>12</xdr:row>
      <xdr:rowOff>47625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28956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152401</xdr:colOff>
      <xdr:row>0</xdr:row>
      <xdr:rowOff>38100</xdr:rowOff>
    </xdr:from>
    <xdr:to>
      <xdr:col>2</xdr:col>
      <xdr:colOff>1552575</xdr:colOff>
      <xdr:row>2</xdr:row>
      <xdr:rowOff>171450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6" y="3810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2581275</xdr:colOff>
      <xdr:row>13</xdr:row>
      <xdr:rowOff>85725</xdr:rowOff>
    </xdr:from>
    <xdr:to>
      <xdr:col>0</xdr:col>
      <xdr:colOff>3981449</xdr:colOff>
      <xdr:row>16</xdr:row>
      <xdr:rowOff>47625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49625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133351</xdr:colOff>
      <xdr:row>0</xdr:row>
      <xdr:rowOff>38100</xdr:rowOff>
    </xdr:from>
    <xdr:to>
      <xdr:col>2</xdr:col>
      <xdr:colOff>1533525</xdr:colOff>
      <xdr:row>2</xdr:row>
      <xdr:rowOff>171450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6" y="3810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1857375</xdr:colOff>
      <xdr:row>51</xdr:row>
      <xdr:rowOff>19050</xdr:rowOff>
    </xdr:from>
    <xdr:to>
      <xdr:col>0</xdr:col>
      <xdr:colOff>3257549</xdr:colOff>
      <xdr:row>53</xdr:row>
      <xdr:rowOff>171450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27184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200026</xdr:colOff>
      <xdr:row>0</xdr:row>
      <xdr:rowOff>38100</xdr:rowOff>
    </xdr:from>
    <xdr:to>
      <xdr:col>2</xdr:col>
      <xdr:colOff>1600200</xdr:colOff>
      <xdr:row>2</xdr:row>
      <xdr:rowOff>171450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1" y="3810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1609725</xdr:colOff>
      <xdr:row>8</xdr:row>
      <xdr:rowOff>152400</xdr:rowOff>
    </xdr:from>
    <xdr:to>
      <xdr:col>0</xdr:col>
      <xdr:colOff>3009899</xdr:colOff>
      <xdr:row>11</xdr:row>
      <xdr:rowOff>76200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38766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133351</xdr:colOff>
      <xdr:row>0</xdr:row>
      <xdr:rowOff>38100</xdr:rowOff>
    </xdr:from>
    <xdr:to>
      <xdr:col>2</xdr:col>
      <xdr:colOff>1533525</xdr:colOff>
      <xdr:row>2</xdr:row>
      <xdr:rowOff>171450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6" y="3810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2371725</xdr:colOff>
      <xdr:row>12</xdr:row>
      <xdr:rowOff>66675</xdr:rowOff>
    </xdr:from>
    <xdr:to>
      <xdr:col>0</xdr:col>
      <xdr:colOff>3771899</xdr:colOff>
      <xdr:row>15</xdr:row>
      <xdr:rowOff>28575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60864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200026</xdr:colOff>
      <xdr:row>0</xdr:row>
      <xdr:rowOff>38100</xdr:rowOff>
    </xdr:from>
    <xdr:to>
      <xdr:col>2</xdr:col>
      <xdr:colOff>1600200</xdr:colOff>
      <xdr:row>2</xdr:row>
      <xdr:rowOff>171450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1" y="3810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1838325</xdr:colOff>
      <xdr:row>10</xdr:row>
      <xdr:rowOff>38100</xdr:rowOff>
    </xdr:from>
    <xdr:to>
      <xdr:col>0</xdr:col>
      <xdr:colOff>3238499</xdr:colOff>
      <xdr:row>13</xdr:row>
      <xdr:rowOff>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7719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314326</xdr:colOff>
      <xdr:row>0</xdr:row>
      <xdr:rowOff>76200</xdr:rowOff>
    </xdr:from>
    <xdr:to>
      <xdr:col>2</xdr:col>
      <xdr:colOff>1714500</xdr:colOff>
      <xdr:row>2</xdr:row>
      <xdr:rowOff>209550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1" y="7620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1857375</xdr:colOff>
      <xdr:row>42</xdr:row>
      <xdr:rowOff>0</xdr:rowOff>
    </xdr:from>
    <xdr:to>
      <xdr:col>0</xdr:col>
      <xdr:colOff>3257549</xdr:colOff>
      <xdr:row>44</xdr:row>
      <xdr:rowOff>152400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241173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161926</xdr:colOff>
      <xdr:row>0</xdr:row>
      <xdr:rowOff>76200</xdr:rowOff>
    </xdr:from>
    <xdr:to>
      <xdr:col>2</xdr:col>
      <xdr:colOff>1562100</xdr:colOff>
      <xdr:row>2</xdr:row>
      <xdr:rowOff>209550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1" y="7620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2343150</xdr:colOff>
      <xdr:row>12</xdr:row>
      <xdr:rowOff>190500</xdr:rowOff>
    </xdr:from>
    <xdr:to>
      <xdr:col>0</xdr:col>
      <xdr:colOff>3743324</xdr:colOff>
      <xdr:row>15</xdr:row>
      <xdr:rowOff>142875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60198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123826</xdr:colOff>
      <xdr:row>0</xdr:row>
      <xdr:rowOff>133350</xdr:rowOff>
    </xdr:from>
    <xdr:to>
      <xdr:col>2</xdr:col>
      <xdr:colOff>1524000</xdr:colOff>
      <xdr:row>2</xdr:row>
      <xdr:rowOff>266700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1" y="13335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2066925</xdr:colOff>
      <xdr:row>20</xdr:row>
      <xdr:rowOff>190500</xdr:rowOff>
    </xdr:from>
    <xdr:to>
      <xdr:col>0</xdr:col>
      <xdr:colOff>3467099</xdr:colOff>
      <xdr:row>23</xdr:row>
      <xdr:rowOff>142875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1153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0</xdr:row>
      <xdr:rowOff>114300</xdr:rowOff>
    </xdr:from>
    <xdr:to>
      <xdr:col>2</xdr:col>
      <xdr:colOff>1485900</xdr:colOff>
      <xdr:row>2</xdr:row>
      <xdr:rowOff>247650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1" y="11430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2038350</xdr:colOff>
      <xdr:row>80</xdr:row>
      <xdr:rowOff>123825</xdr:rowOff>
    </xdr:from>
    <xdr:to>
      <xdr:col>0</xdr:col>
      <xdr:colOff>3438524</xdr:colOff>
      <xdr:row>83</xdr:row>
      <xdr:rowOff>85725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608171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142876</xdr:colOff>
      <xdr:row>0</xdr:row>
      <xdr:rowOff>95250</xdr:rowOff>
    </xdr:from>
    <xdr:to>
      <xdr:col>2</xdr:col>
      <xdr:colOff>1543050</xdr:colOff>
      <xdr:row>2</xdr:row>
      <xdr:rowOff>57150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1" y="9525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1562100</xdr:colOff>
      <xdr:row>14</xdr:row>
      <xdr:rowOff>57150</xdr:rowOff>
    </xdr:from>
    <xdr:to>
      <xdr:col>0</xdr:col>
      <xdr:colOff>2962274</xdr:colOff>
      <xdr:row>16</xdr:row>
      <xdr:rowOff>180975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54864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rijhanses" refreshedDate="43227.464240046298" createdVersion="5" refreshedVersion="5" minRefreshableVersion="3" recordCount="399">
  <cacheSource type="worksheet">
    <worksheetSource ref="A1:R400" sheet="2017"/>
  </cacheSource>
  <cacheFields count="18">
    <cacheField name="PROCESSO" numFmtId="0">
      <sharedItems containsBlank="1"/>
    </cacheField>
    <cacheField name="PREGÃO" numFmtId="0">
      <sharedItems containsBlank="1"/>
    </cacheField>
    <cacheField name="VIGÊNCIA" numFmtId="0">
      <sharedItems containsNonDate="0" containsDate="1" containsString="0" containsBlank="1" minDate="2018-02-09T00:00:00" maxDate="2018-02-10T00:00:00"/>
    </cacheField>
    <cacheField name="CENTRO DE CUSTO" numFmtId="3">
      <sharedItems containsSemiMixedTypes="0" containsString="0" containsNumber="1" containsInteger="1" minValue="100070" maxValue="600000" count="29">
        <n v="100070"/>
        <n v="150100"/>
        <n v="100100"/>
        <n v="130000"/>
        <n v="140000"/>
        <n v="140530"/>
        <n v="150000"/>
        <n v="150080"/>
        <n v="150200"/>
        <n v="150300"/>
        <n v="160010"/>
        <n v="170000"/>
        <n v="180000"/>
        <n v="250020"/>
        <n v="260200"/>
        <n v="270100"/>
        <n v="290000"/>
        <n v="400000"/>
        <n v="100600"/>
        <n v="160101"/>
        <n v="210031"/>
        <n v="240000"/>
        <n v="250000"/>
        <n v="280000"/>
        <n v="220200"/>
        <n v="220500"/>
        <n v="230300"/>
        <n v="280300"/>
        <n v="600000"/>
      </sharedItems>
    </cacheField>
    <cacheField name="DESCRIÇÃO DO CENTRO DE CUSTO" numFmtId="0">
      <sharedItems/>
    </cacheField>
    <cacheField name="ITEM" numFmtId="0">
      <sharedItems containsSemiMixedTypes="0" containsString="0" containsNumber="1" containsInteger="1" minValue="1" maxValue="158"/>
    </cacheField>
    <cacheField name="DESCRIÇÃO DO PRODUTO" numFmtId="0">
      <sharedItems count="134" longText="1">
        <s v="BLOCO FLIP CHART, COR BRANCA, FORMATO 64 X 88, CARACTERÍSTICAS ADICIONAIS SERRILHA, SEM PAUTA, GRAMATURA 75. PACOTE COM 50 FOLHAS."/>
        <s v="GUILHOTINA MANUAL PARA PAPEL PARA CORTAR ATÉ 10 FOLHAS, CONSTRUÍDA EM AÇO, TRATADA E PINTADA A PÓ (PINTURA ELETROSTÁTICA), TAMANHOS: 30, 36 OU 46CM."/>
        <s v=" LUPA CONTA FIO PLÁSTICA, COM 25MM DE DIÂMETRO DA LENTE, AUMENTO DE 5 VEZES E COM BASE COM MARCADOR EM MM E ARMAÇÕES EM PLÁSTICO RESISTENTE, LENTES DE ALTA QUALIDADE E SUPERFÍCIES PERFEITAS PROVIDENCIAM UMA LONGA VIDA ÚTIL E AS LENTES OFERECEM UMA REPRESENTAÇÃO SEM DISTORÇÃO ATÉ AS MARGENS."/>
        <s v="PAPEL EMBORRACHADO, MATERIAL BORRACHA EVA, COMPRIMENTO 60 CM, LARGURA 40 CM, ESPESSURA 2 CM, PADRÃO LISO, COR AZUL CLARO, APLICAÇÃO CONFECÇÃO DE PAINEIS"/>
        <s v="BLOCO PAPEL VEGETAL LISO A4 60 G/M2 COM 10 FOLHAS, PAPEL TRANSLÚCIDO, PERFEITAMENTE LISO, PH NEUTRO, COLADO NA MASSA, UTILIZADO PARA DESENHOS COM LÁPIS, GRAFITE, PENA TUBULAR, NANQUIM, MARCADORES."/>
        <s v="ESTILETE DESENHO, MATERIAL CORPO AÇO, LARGURA LÂMINA 18 MM, TIPO LÂMINA RETRÁTIL, TIPO FIXAÇÃO LÂMINA ENCAIXE DE PRESSÃO"/>
        <s v="GIZ PASTEL SECO, MATERIAL PIGMENTO EM PÓ, APRESENTAÇÃO BASTÃO, TIPO BRILHANTE, 48 CORES, DIMENSÃO APROXIMADA DE CADA BARRA: 6CM X 1CM DE DIÂMETRO."/>
        <s v="PAPEL CELOFANE, COMPRIMENTO 80, LARGURA 80, COR AMARELO, APLICAÇÃO MATERIAL DE EXPEDIENTE."/>
        <s v="PAPEL CELOFANE, COMPRIMENTO 80, LARGURA 80, COR AZUL, APLICAÇÃO MATERIAL DE EXPEDIENTE."/>
        <s v="PAPEL CELOFANE, COMPRIMENTO 80, LARGURA 80, COR LARANJA, APLICAÇÃO MATERIAL DE EXPEDIENTE."/>
        <s v="PINCEL ATÔMICO, MATERIAL PLÁSTICO, TIPO PONTA FELTRO, TIPO CARGA DESCARTÁVEL, COR TINTA AZUL"/>
        <s v=" PINCEL ATÔMICO, MATERIAL PLÁSTICO, TIPO PONTA FELTRO, TIPO CARGA DESCARTÁVEL, COR TINTA VERMELHA"/>
        <s v=" PRANCHETA PORTÁTIL, MATERIAL POLIESTIRENO, COMPRIMENTO 360 MM, LARGURA 240 MM,ESPESSURA 3 MM, COR AZUL, CARACTERÍSTICAS ADICIONAIS PRENDEDOR PLÁSTICO, BORDAS ARREDONDADAS E LATERAI S"/>
        <s v=" TINTA GUACHE 50ML PRETO NÃO TÓXICO, INDICADO PARA PINTURA A PINCEL EM PAPEL, CARTÃO E CARTOLINA, COMPOSICÃO: RESINA VEGETAL, PIGMENTOS ORGÂNICOS, CARGA MINERAL E CONSERVANTE TIPO ISOTIAZOLONA."/>
        <s v="TINTA GUACHE 16ML PRUSSIAN BLUE NÃO TÓXICO, INDICADO PARA PINTURA A PINCEL EM PAPEL, CARTÃO E CARTOLINA, COMPOSICÃO: RESINA VEGETAL, PIGMENTOS ORGÂNICOS, CARGA MINERAL E CONSERVANTE TIPO ISOTIAZOLONA."/>
        <s v="TINTA GUACHE 16ML AMARELO NÃO TÓXICO, INDICADO PARA PINTURA A PINCEL EM PAPEL, CARTÃO E CARTOLINA, COMPOSICÃO: RESINA VEGETAL, PIGMENTOS ORGÂNICOS, CARGA MINERAL E CONSERVANTE TIPO ISOTIAZOLONA."/>
        <s v="TINTA GUACHE 50ML BRANCO NÃO TÓXICO, INDICADO PARA PINTURA A PINCEL EM PAPEL, CARTÃO E CARTOLINA, COMPOSICÃO: RESINA VEGETAL, PIGMENTOS ORGÂNICOS, CARGA MINERAL E CONSERVANTE TIPO ISOTIAZOLONA"/>
        <s v="TINTA GUACHE 16ML CERULEAN BLUE NÃO TÓXICO, INDICADO PARA PINTURA A PINCEL EM PAPEL, CARTÃO E CARTOLINA, COMPOSICÃO: RESINA VEGETAL, PIGMENTOS ORGÂNICOS, CARGA MINERAL E CONSERVANTE TIPO ISOTIAZOLONA."/>
        <s v="TINTA GUACHE 16ML RAW SIENNA NÃO TÓXICO, INDICADO PARA PINTURA A PINCEL EM PAPEL, CARTÃO E CARTOLINA, COMPOSICÃO: RESINA VEGETAL, PIGMENTOS ORGÂNICOS, CARGA MINERAL E CONSERVANTE TIPO ISOTIAZOLONA."/>
        <s v="TINTA GUACHE 16ML SEPIA NÃO TÓXICO, INDICADO PARA PINTURA A PINCEL EM PAPEL, CARTÃO E CARTOLINA, COMPOSICÃO: RESINA VEGETAL, PIGMENTOS ORGÂNICOS, CARGA MINERAL E CONSERVANTE TIPO ISOTIAZOLONA"/>
        <s v="TINTA GUACHE 16ML ULTRAMARINE LIGHT NÃO TÓXICO, INDICADO PARA PINTURA A PINCEL EM PAPEL, CARTÃO E CARTOLINA, COMPOSICÃO: RESINA VEGETAL, PIGMENTOS ORGÂNICOS, CARGA MINERAL E CONSERVANTE TIPO ISOTIAZOLONA."/>
        <s v="TINTA GUACHE 16ML VERMELHO NÃO TÓXICO, INDICADO PARA PINTURA A PINCEL EM PAPEL, CARTÃO E CARTOLINA, COMPOSICÃO: RESINA VEGETAL, PIGMENTOS ORGÂNICOS, CARGA MINERAL E CONSERVANTE TIPO ISOTIAZOLONA."/>
        <s v="TINTA GUACHE 16ML YELLOW OCHRE NÃO TÓXICO, INDICADO PARA PINTURA A PINCEL EM PAPEL, CARTÃO E CARTOLINA, COMPOSICÃO: RESINA VEGETAL, PIGMENTOS ORGÂNICOS, CARGA MINERAL E CONSERVANTE TIPO ISOTIAZOLONA."/>
        <s v=" CAVALETE DE ALUMÍNIO COM RODÍZIO, FLIP CHART LUXO, COMPOSTO DE UM QUADRO BRANCO LUXO MEDINDO 100X70M, CONFECCIONADO COM LAMINADO MELAMÍNICO (FÓRMICA) BRANCO BRILHANTE."/>
        <s v=" PINCEL REDONDO CURTO 145, TAMANHO 12, CABO CURTO, COR CASTANHO ESCURO, COMPOSIÇÃO MARTA TROPICAL, COR GRIS, FILAMENTO MARTA TROPICAL, FORMATO REDONDO, IDEAL PARA MANCHAS, INDICADO PARA TINTA À BASE DE ÁGUA, TÉCNICA AQUARELA, GUACHE, VIROLO DE ALUMÍNIO."/>
        <s v="TINTA GUACHE 16ML BURNT SIENA NÃO TÓXICO, INDICADO PARA PINTURA A PINCEL EM PAPEL, CARTÃO E CARTOLINA, COMPOSICÃO: RESINA VEGETAL, PIGMENTOS ORGÂNICOS, CARGA MINERAL E CONSERVANTE TIPO ISOTIAZOLONA."/>
        <s v="TINTA GUACHE 16ML COBALTE BLUE NÃO TÓXICO, INDICADO PARA PINTURA A PINCEL EM PAPEL, CARTÃO E CARTOLINA, COMPOSICÃO: RESINA VEGETAL, PIGMENTOS ORGÂNICOS, CARGA MINERAL E CONSERVANTE TIPO ISOTIAZOLONA."/>
        <s v="TINTA GUACHE 16ML DEEP GREEN NÃO TÓXICO, INDICADO PARA PINTURA A PINCEL EM PAPEL, CARTÃO E CARTOLINA, COMPOSICÃO: RESINA VEGETAL, PIGMENTOS ORGÂNICOS, CARGA MINERAL E CONSERVANTE TIPO ISOTIAZOLONA."/>
        <s v="TINTA GUACHE 16ML LIGHT GREEN NÃO TÓXICO, INDICADO PARA PINTURA A PINCEL EM PAPEL, CARTÃO E CARTOLINA, COMPOSICÃO: RESINA VEGETAL, PIGMENTOS ORGÂNICOS, CARGA MINERAL E CONSERVANTE TIPO ISOTIAZOLONA."/>
        <s v="TINTA GUACHE 50ML MAGENTA NÃO TÓXICO, INDICADO PARA PINTURA A PINCEL EM PAPEL, CARTÃO E CARTOLINA, COMPOSICÃO: RESINA VEGETAL, PIGMENTOS ORGÂNICOS, CARGA MINERAL E CONSERVANTE TIPO ISOTIAZOLONA."/>
        <s v="CANETA HIDROGRÁFICA, MATERIAL PLÁSTICO, MATERIAL PONTA POLIÉSTER, ESPESSURA ESCRITA FINA, COR CARGA AZUL"/>
        <s v="CANETA HIDROGRÁFICA, MATERIAL PLÁSTICO, MATERIAL PONTA POLIÉSTER, ESPESSURA ESCRITA FINA, COR CARGA PRETA"/>
        <s v="BLOCO A3 COM 20 FOLHAS DE PAPEL BRANCO COM 200GR, UTILIZADO PARA TÉCNICAS DE DESENHO A LÁPIS, GRAFITE, LÁPIS CARVÃO, CARVÃO DE DESENHO, LÁPIS CRAYON, AQUARELA, PASTEL SECO, PASTEL OLEOSO, LÁPIS DE COR E OUTRAS TÉCNICAS."/>
        <s v="CANETA HIDROGRÁFICA, MATERIAL PLÁSTICO, MATERIAL PONTA POLIÉSTER, ESPESSURA ESCRITA FINA, COR CARGA VERMELHA"/>
        <s v=" LÁPIS DE COR, MATERIAL MADEIRA, COR DIVERSAS, CARACTERÍSTICAS ADICIONAIS TAMANHO GRANDE - CAIXA 24,00 UM"/>
        <s v=" LÁPIS DE COR, MATERIAL MADEIRA, COR DIVERSAS, CARACTERÍSTICAS ADICIONAIS TAMANHO GRANDE 36 CORES - CAIXA 36,00 UM"/>
        <s v="PAPEL CELOFANE, COMPRIMENTO 85, LARGURA 100, COR VERMELHO, APLICAÇÃO MATERIAL DE EXPEDIENTE."/>
        <s v="PINCEL ATÔMICO, MATERIAL PLÁSTICO, TIPO PONTA FELTRO, TIPO CARGA DESCARTÁVEL, COR TINTA PRETA"/>
        <s v=" BLOCO DE PAPEL A3 PARA TÉCNICAS À BASE DE ÁGUA. TEXTURA FINA, 300G/M², 29,7X42CM C/12FL. 100% DE FIBRA DE MADEIRA. BRANCURA NATURAL SEM ALVEJANTE ÓTICO, COM PH NEUTRO, OU SEJA, IGUAL A7PARA EVITAR O AMARELAMENTO. COLADO NA MASSA, POR ISSO, NÃO ABSORVE A ÁGUA RAPIDAMENTE, POSSUI TRATAMENTO CONTRA FUNGOS E BACTÉRIAS. É GELATINADO NA MASSA, O QUE PERMITE CORREÇÕES (RASPAGENS). TEXTURA FINA, LEVEMENTE MARCADA."/>
        <s v="COLA, APLICAÇÃO FIXAÇÃO DE CARTAZES, CARACTERÍSTICAS ADICIONAIS SUPER ADESIVO,TIPO SPRAY - EMBALAGEM COM 500 ML"/>
        <s v="PRANCHETA PORTÁTIL MADEIRA PARA A2 C/ TAMPO DE 50X65CM. MEDIDAS INTERNAS: 50X40X4CMS. ESTOJO DE MADEIRA, COM ESPAÇO PARA GUARDAR PAPÉIS E ACESSÓRIOS PARA DESENHO. TAMPO/PRANCHETA PERMITE REGULAGEM DA INCLINAÇÃO E JÁ VEM EQUIPADO COM RÉGUA PARALELA."/>
        <s v="AQUARELA À BASE DE ÁGUA JOGO DE12CORES.TUBOS DE 5ML. AQUARELA NÃO REQUER SOLVENTES, É DILUÍDA COM ÁGUA"/>
        <s v=" ESTOJO CONTENDO 12 LÁPIS, INDICADO PARA DESENHO E ESBOÇO. GRADUAÇÃO: 01 LÁPIS 6B, 4B, 3B, 2B, B, F, H, 2H, 3H, 4H E 02 LÁPIS HB."/>
        <s v="ESTOJO METÁLICO COM SEIS GRAFITES. GRADUAÇÕES: HB, 2B, 4B, 6B, 8B E 7B."/>
        <s v="BASE DE CORTE 34 X 24 CM."/>
        <s v="PINCEL REDONDO CURTO 145, TAMANHO 2, CABO CURTO, COR CASTANHO ESCURO, COMPOSIÇÃO MARTA TROPICAL, COR GRIS, FILAMENTO MARTA TROPICAL, FORMATO REDONDO, IDEAL PARA MANCHAS, INDICADO PARA TINTA À BASE DE ÁGUA, TÉCNICA AQUARELA, GUACHE, VIROLO DE ALUMÍNIO."/>
        <s v=" TINTA FACIAL COLOR MAKE COM 10 CORES DE 4G"/>
        <s v="PINTURA A DEDO 30ML COM 6 CORES SORTIDAS - CAIXA"/>
        <s v="TINTA AQUARELA EM PASTILHA, ESTOJO COM 12 CORES VARIADAS"/>
        <s v=" TINTA NANQUIM, FRASCO COM 14 ML, COR OURO"/>
        <s v="TINTA NANQUIM, FRASCO COM 14 ML, COR PRATA."/>
        <s v="TINTA ÓLEO, COR AZUL CERÚLIO PARA PINTURAS ARTÍSTICAS E ARTESANAIS, CORES MISCÍVEIS ENTRE SI, SOLÚVEL EM TEREBINTINA E AGUARRÁS, PODENDO ACELERAR A SECAGEM COM SECANTE DE COBALTO, IDEAL NA PINTURA DE TELAS, EUCATEX, MASSA DE BISQUI, CERÂMICA. FRASCO COM 20 ML."/>
        <s v="PINCEL REDONDO CURTO 145, TAMANHO 0, CABO CURTO, COR CASTANHO ESCURO, COMPOSIÇÃO MARTA TROPICAL, COR GRIS, FILAMENTO MARTA TROPICAL, FORMATO REDONDO, IDEAL PARA MANCHAS, INDICADO PARA TINTA À BASE DE ÁGUA, TÉCNICA AQUARELA, GUACHE, VIROLO DE ALUMÍNIO."/>
        <s v="PINCEL REDONDO CURTO 145, TAMANHO 10, CABO CURTO, COR CASTANHO ESCURO, COMPOSIÇÃO MARTA TROPICAL, COR GRIS, FILAMENTO MARTA TROPICAL, FORMATO REDONDO, IDEAL PARA MANCHAS, INDICADO PARA TINTA À BASE DE ÁGUA, TÉCNICA AQUARELA, GUACHE, VIROLO DE ALUMÍNIO."/>
        <s v="PINCEL REDONDO CURTO 145, TAMANHO 20, CABO CURTO, COR CASTANHO ESCURO, COMPOSIÇÃO MARTA TROPICAL, COR GRIS, FILAMENTO MARTA TROPICAL, FORMATO REDONDO, IDEAL PARA MANCHAS, INDICADO PARA TINTA À BASE DE ÁGUA, TÉCNICA AQUARELA, GUACHE, VIROLO DE ALUMÍNIO."/>
        <s v="PINCEL REDONDO CURTO 145, TAMANHO 30, CABO CURTO, COR CASTANHO ESCURO, COMPOSIÇÃO MARTA TROPICAL, COR GRIS, FILAMENTO MARTA TROPICAL, FORMATO REDONDO, IDEAL PARA MANCHAS, INDICADO PARA TINTA À BASE DE ÁGUA, TÉCNICA AQUARELA, GUACHE, VIROLO DE ALUMÍNIO."/>
        <s v=" PINCEL REDONDO CURTO 145, TAMANHO 4, CABO CURTO, COR CASTANHO ESCURO, COMPOSIÇÃO MARTA TROPICAL, COR GRIS, FILAMENTO MARTA TROPICAL, FORMATO REDONDO, IDEAL PARA MANCHAS, INDICADO PARA TINTA À BASE DE ÁGUA, TÉCNICA AQUARELA, GUACHE, VIROLO DE ALUMÍNIO."/>
        <s v=" PINCEL REDONDO CURTO 145, TAMANHO 6, CABO CURTO, COR CASTANHO ESCURO, COMPOSIÇÃO MARTA TROPICAL, COR GRIS, FILAMENTO MARTA TROPICAL, FORMATO REDONDO, IDEAL PARA MANCHAS, INDICADO PARA TINTA À BASE DE ÁGUA, TÉCNICA AQUARELA, GUACHE, VIROLO DE ALUMÍNIO."/>
        <s v=" PINCEL REDONDO CURTO 145, TAMANHO 8, CABO CURTO, COR CASTANHO ESCURO, COMPOSIÇÃO MARTA TROPICAL, COR GRIS, FILAMENTO MARTA TROPICAL, FORMATO REDONDO, IDEAL PARA MANCHAS, INDICADO PARA TINTA À BASE DE ÁGUA, TÉCNICA AQUARELA, GUACHE, VIROLO DE ALUMÍNIO."/>
        <s v="TINTA AQUARELA LÍQUIDA (CONJUNTO), VARIAÇÃO: AMARELO, CYAN, MAGENTA, AZUL ROYAL, ESCARLATE E PRETO."/>
        <s v=" PAPEL SULFITE, MATERIAL CELULOSE VEGETAL, COR AMARELA, GRAMATURA 75 G/M2, COMPRIMENTO 297 MM, APLICAÇÃO FOTOCÓPIA, LARGURA 210 MM -  PACOTE 500,00 FL"/>
        <s v=" PAPEL SULFITE, MATERIAL CELULOSE VEGETAL, COR ROSA, GRAMATURA 75 G/M2, COMPRIMENTO 297 MM, APLICAÇÃO FOTOCÓPIA, LARGURA 210 MM -  PACOTE 500,00 FL"/>
        <s v=" PAPEL SULFITE, MATERIAL CELULOSE VEGETAL, COR VERDE, GRAMATURA 75 G/M2, COMPRIMENTO 297 MM, APLICAÇÃO FOTOCÓPIA, LARGURA 210 MM -  PACOTE 500,00 FL"/>
        <s v=": PINCEL CERDA CHATO Nº 10, CERDA BRANCA, VIROLO DE ALUMÍNIO, CABO LONGO DE MADEIRA AMARELO, PONTA CHATA."/>
        <s v="TINTA ÓLEO, COR AMARELO CROMO MÉDIO PARA PINTURAS ARTÍSTICAS E ARTESANAIS, CORES MISCÍVEIS ENTRE SI, SOLÚVEL EM TEREBINTINA E AGUARRÁS, PODENDO ACELERAR A SECAGEM COM SECANTE DE COBALTO, IDEAL NA PINTURA DE TELAS, EUCATEX, MASSA DE BISQUI, CERÂMICA. FRASCO COM 20 ML."/>
        <s v="TINTA ÓLEO, COR AMARELO OCRE PARA PINTURAS ARTÍSTICAS E ARTESANAIS, CORES MISCÍVEIS ENTRE SI, SOLÚVEL EM TEREBINTINA E AGUARRÁS, PODENDO ACELERAR A SECAGEM COM SECANTE DE COBALTO, IDEAL NA PINTURA DE TELAS, EUCATEX, MASSA DE BISQUI, CERÂMICA. FRASCO COM 20 ML."/>
        <s v="TINTA ÓLEO, COR AZUL COBALTO PARA PINTURAS ARTÍSTICAS E ARTESANAIS, CORES MISCÍVEIS ENTRE SI, SOLÚVEL EM TEREBINTINA E AGUARRÁS, PODENDO ACELERAR A SECAGEM COM SECANTE DE COBALTO, IDEAL NA PINTURA DE TELAS, EUCATEX, MASSA DE BISQUI, CERÂMICA. FRASCO COM 20 ML."/>
        <s v="TINTA ÓLEO, COR AZUL ULTRAMAR PARA PINTURAS ARTÍSTICAS E ARTESANAIS, CORES MISCÍVEIS ENTRE SI, SOLÚVEL EM TEREBINTINA E AGUARRÁS, PODENDO ACELERAR A SECAGEM COM SECANTE DE COBALTO, IDEAL NA PINTURA DE TELAS, EUCATEX, MASSA DE BISQUI, CERÂMICA. FRASCO COM 20 ML."/>
        <s v="TINTA ÓLEO, COR BRANCA TITANEO, DE ÓTIMA CONSISTÊNCIA PARA PINTURA A PINCEL E ESPÁTULA, CORES MISCÍVEIS ENTRE SI, SOLÚVEL EM AGUARRÁS E TEREBINTINA, PARA ACELERAR A SECAGEM USE SECANTE, EM POUCA QUANTIDADE, USADA EM TÉCNICAS DE PINTURA EM TELA, ARTESANATO E MASSA DE BISQUÍ. FRASCO COM 20 ML"/>
        <s v="TINTA ÓLEO, COR CARMIM, PARA PINTURAS ARTÍSTICAS E ARTESANAIS, CORES MISCÍVEISENTRE SI, SOLÚVEL EM TEREBINTINA E AGUARRÁS, PODENDO ACELERAR A SECAGEM COM SECANTE DE COBALTO, IDEAL NA PINTURA DE TELAS, EUCATEX, MASSA DE BISQUI, CERÂMICA. FRASCO COM 20 ML."/>
        <s v="TINTA ÓLEO, COR TERRA DE SENA QUEIMADA, PARA PINTURAS ARTÍSTICAS E ARTESANAIS, CORES MISCÍVEIS ENTRE SI, SOLÚVEL EM TEREBINTINA E AGUARRÁS, PODENDO ACELERAR A SECAGEM COM SECANTE DE COBALTO, IDEAL NA PINTURA DE TELAS, EUCATEX, MASSA DEBISQUI, CERÂMICA. FRASCO COM 20 ML."/>
        <s v="TINTA ÓLEO, COR VERDE ESMERALDA, PARA PINTURAS ARTÍSTICAS E ARTESANAIS, CORES MISCÍVEIS ENTRE SI, SOLÚVEL EM TEREBINTINA E AGUARRÁS, PODENDO ACELERAR A SECAGEM COM SECANTE DE COBALTO, IDEAL NA PINTURA DE TELAS, EUCATEX, MASSA DE BISQUI, CERÂMICA. FRASCO COM 20 ML."/>
        <s v="TINTA ÓLEO, COR VERDE MÉDIO, PARA PINTURAS ARTÍSTICAS E ARTESANAIS, CORES MISCÍVEIS ENTRE SI, SOLÚVEL EM TEREBINTINA E AGUARRÁS, PODENDO ACELERAR A SECAGEM COM SECANTE DE COBALTO, IDEAL NA PINTURA DE TELAS, EUCATEX, MASSA DE BISQUI, CERÂMICA. FRASCO COM 20 ML"/>
        <s v="TINTA ÓLEO, COR VERMELHO DA CHINA, PARA PINTURAS ARTÍSTICAS E ARTESANAIS, CORES MISCÍVEIS ENTRE SI, SOLÚVEL EM TEREBINTINA E AGUARRÁS, PODENDO ACELERAR A SECAGEM COM SECANTE DE COBALTO, IDEAL NA PINTURA DE TELAS, EUCATEX, MASSA DE BISQUI, CERÂMICA. FRASCO COM 20 ML."/>
        <s v="ESQUADRO ACRÍLICO 25/26 SEM GRADUAÇÃO, COMPRIMENTO 50 CM, PACOTE COM 2 UNIDADES."/>
        <s v="GIZ CERA, MATERIAL CERA PLÁSTICA COM CORANTE ATÓXICO, COR VARIADAS, TAMANHO PEQUENO, ESPESSURA FINA - CAIXA 24,00 UM"/>
        <s v="CURVA FRANCESA ACRÍLICA, RÉGUA EM ACRÍLICO CRISTAL PARA TRAÇAR DESENHOS EM VÁRIAS CURVAS, 2 MM DE ESPESSURA."/>
        <s v="LÁPIS DE COLORIR AQUARELÁVEL, COM 24 CORES, FORMATO SEXTAVADO, ATÓXICO, MEDINDO 170MM. CAIXA COM 24 UNIDADES"/>
        <s v="ALICATE DE PONTA FINA DE 5 POLEGADAS (127MM), ALICATE DE CORPO FORJADO, EM AÇO CROMO NÍQUEL PARA MAIOR DURABILIDADE E MELHOR SUPERFÍCIE DE CORTE."/>
        <s v=" ESTOJO AQUARELA EM TUBO 12 CORES, VARIAÇÃO: CADMIUM YELLOW PALE HUE, LEMON YELLOW HUE, CADMIUM RED DEEP HUE, ALIZARIM CRIMINSON HUE, EMERALD."/>
        <s v="LÁPIS DE COR, MATERIAL MADEIRA, COR DIVERSAS, CARACTERÍSTICAS ADICIONAIS TAMANHO GRANDE - CAIXA 24,00 UM"/>
        <s v="BLOCO A4 COM 20 FOLHAS DE PAPEL BRANCO COM 200GR, UTILIZADO PARA TÉCNICAS DE DESENHO A LÁPIS, GRAFITE, LÁPIS CARVÃO, CARVÃO DE DESENHO, LÁPIS CRAYON, AQUARELA, PASTEL SECO, PASTEL OLEOSO, LÁPIS DE COR E OUTRAS TÉCNICAS."/>
        <s v="COMPASSO PARA DESENHO TÉCNICO, CABEÇA DE FRICÇÃO PARA AJUSTE PRECISO E SUAVE DO RAIO, BRAÇO ARTICULÁVEL E COM BARRA ALONGADORA, APRESENTA AGULHA PERMETUÁVEL, CÍRCULO MÁXIMO DE APROXIMADAMENTE 360MM, CÍRCULO MÁXIMO COM ALONGADOR DE APROXIMADAMENTE 470MM, COMPRIMENTO 145MM, PEGA ERGONÔMICA, BRAÇOS AJUSTÁVEIS, ADAPTADOR UNIVERSAL."/>
        <s v=" ESQUADRO ACRÍLICO 25/26 SEM GRADUAÇÃO, COMPRIMENTO 32 CM, PACOTE COM 2 UNIDADES."/>
        <s v=" ESTILETE DESENHO, MATERIAL CORPO AÇO, LARGURA LÂMINA 9 MM, TIPO LÂMINA RETRÁTIL, TIPO FIXAÇÃO LÂMINA ENCAIXE DE PRESSÃO"/>
        <s v="PRANCHETA PARA CAVALETE EM AGLOMERADO DE 18MM, TAMANHO 100 X 80 CM, MODELO ECONÔMICO, BORDAS REVESTIDAS EM PVC."/>
        <s v="PINCEL CHATO APLICAÇÃO NA PINTURA DE TECIDO, TELA, CERÂMICA, AQUARELA, ACRÍLICA COM CERDAS BRANCAS IMPORTADAS E CABO LONGO DE MADEIRA AMARELO E VIROLO DE ALUMÍNIO COM O FORMATO CHATO, TAMANHO Nº 20."/>
        <s v=" PINCEL CHATO APLICAÇÃO NA PINTURA DE TECIDO, TELA, CERÂMICA, AQUARELA, ACRÍLICA COM CERDAS BRANCAS IMPORTADAS E CABO LONGO DE MADEIRA AMARELO E VIROLO DE ALUMÍNIO COM O FORMATO CHATO, TAMANHO Nº 22. ."/>
        <s v="PINCEL CHATO APLICAÇÃO NA PINTURA DE TECIDO, TELA, CERÂMICA, AQUARELA, ACRÍLICA COM CERDAS BRANCAS IMPORTADAS E CABO LONGO DE MADEIRA AMARELO E VIROLO DE ALUMÍNIO COM O FORMATO CHATO, TAMANHO: Nº 18."/>
        <s v="PINCEL CHATO APLICAÇÃO NA PINTURA DE TECIDO, TELA, CERÂMICA, AQUARELA, ACRÍLICA DE PELO SINTÉTICO DOURADO COM CABO LONGO DE MADEIRA NA COR BRANCA E VIROLO DE ALUMÍNIO COM O FORMATO CHATO, TAMANHO Nº 14."/>
        <s v="PINCEL REDONDO, MARTA TROPICAL, CABO CURTO, APLICAÇÃO NA PINTURA DE AQUARELA, GUACHE E TÉCNICAS AGUADAS, TAMANHO Nº 0."/>
        <s v="PAPEL MANTEIGA CROQUIS A3 COM PH NEUTRO, LIVRE DE ÁCIDO, INDICADO PARA ESBOÇO E DESENHO A LÁPIS, GRAMATURA DE 41G/M² E 50 FOLHAS."/>
        <s v="GABARITO ACRÍLICO CIRCULÓGRAFO MILÍMETROS D-2, EM MATERIAL ACRÍLICO 1MM, COM DESENHOS VAZADOS, 35 CÍRCULOS DE 1 A 35 MM, COM TODOS OS RAIOS PARA COLOCAÇÃO FÁCIL DO CENTRO, MEDIDAS DA CARTELA: 24 X 12,1 CM."/>
        <s v=" GABARITO ELÍPSES 45º D-5, FABRICADO EM ACRÍLICO, NA ESPESSURA MÉDIA DE 1 MM, COM GRAVAÇÃO REBAIXADA (EM DEGRAU), GABARITO COM 19 ELÍPSES, DE 8 A 75 MM, COM DIVISÕES PARA MARCAÇÃO DE CENTRO, MEDIDA: 27,5X14,5 CM."/>
        <s v="GABARITO ELÍPSES D12 EM MILÍMETROS, CONTÉM 60 ELÍPSES, EM 4 GRAUS (60º - 45º - 35º16´ - 25º), DESDE 8 ATÉ 40MM, DIMENSÕES (CM): 28 X 13,5."/>
        <s v="PAPEL JORNAL, MATERIAL CELULOSE VEGETAL, GRAMATURA 52, FORMATO A3. PACOTE COM 50 FOLHAS."/>
        <s v="PAPEL MANTEIGA CROQUIS A4 COM PH NEUTRO, LIVRE DE ÁCIDO, INDICADO PARA ESBOÇO E DESENHO A LÁPIS, GRAMATURA DE 41G/M² E 50 FOLHAS."/>
        <s v="PAPEL MANTEIGA, MATERIAL CELULOSE VEGETAL, GRAMATURA 40 G/M2, COMPRIMENTO 100 CM, LARGURA 70 CM, COR BRANCA"/>
        <s v="TINTA GUACHE VERMELHO CARMIN FRASCO PLÁSTICO COM 250 ML, NÃO TÓXICO, INDICADO PARA PINTURA A PINCEL EM PAPEL, CARTÃO E CARTOLINA, COMPOSIÇÃO: RESINA VEGETAL, PIGMENTOS ORGÂNICOS, CARGA MINERAL E CONSERVANTE TIPO ISOTIAZOLONA."/>
        <s v="PAPEL EMBORRACHADO, MATERIAL BORRACHA EVA, COMPRIMENTO 60 CM, LARGURA 40 CM, ESPESSURA 2 CM, COR LILÁS"/>
        <s v=" PAPEL EMBORRACHADO, MATERIAL BORRACHA EVA, COMPRIMENTO 60 CM, LARGURA 40 CM, ESPESSURA 2 CM, COR VERMELHO"/>
        <s v="PAPEL EMBORRACHADO, MATERIAL BORRACHA EVA, COMPRIMENTO 60 CM, LARGURA 40 CM, ESPESSURA 2 CM, PADRÃO LISO, COR AMARELO, APLICAÇÃO CONFECÇÃO DE PAINEIS"/>
        <s v="PAPEL EMBORRACHADO, MATERIAL BORRACHA EVA, COMPRIMENTO 60 CM, LARGURA 40 CM, ESPESSURA 2 CM, PADRÃO LISO, COR MARROM, APLICAÇÃO CONFECÇÃO DE PAINEIS"/>
        <s v="PAPEL EMBORRACHADO, MATERIAL BORRACHA EVA, COMPRIMENTO 60 CM, LARGURA 40 CM, ESPESSURA 2 MM, PADRÃO LISO, COR PRETA"/>
        <s v="TINTA GUACHE AZUL CELESTE FRASCO PLÁSTICO COM 250 ML, NÃO TÓXICO, INDICADO PARA PINTURA A PINCEL EM PAPEL, CARTÃO E CARTOLINA, COMPOSIÇÃO: RESINA VEGETAL, PIGMENTOS ORGÂNICOS, CARGA MINERAL E CONSERVANTE TIPO ISOTIAZOLONA"/>
        <s v="TINTA GUACHE MARROM FRASCO PLÁSTICO COM 250 ML, NÃO TÓXICO, INDICADO PARA PINTURA A PINCEL EM PAPEL, CARTÃO E CARTOLINA, COMPOSIÇÃO: RESINA VEGETAL, PIGMENTOS ORGÂNICOS, CARGA MINERAL E CONSERVANTE TIPO ISOTIAZOLONA."/>
        <s v="TINTA GUACHE VERDE FRASCO PLÁSTICO COM 250 ML, NÃO TÓXICO, INDICADO PARA PINTURA A PINCEL EM PAPEL, CARTÃO E CARTOLINA, COMPOSIÇÃO: RESINA VEGETAL, PIGMENTOS ORGÂNICOS, CARGA MINERAL E CONSERVANTE TIPO ISOTIAZOLONA."/>
        <s v=" TINTA GUACHE VERMELHO FOGO FRASCO PLÁSTICO COM 250 ML, NÃO TÓXICO, INDICADO PARA PINTURA A PINCEL EM PAPEL, CARTÃO E CARTOLINA, COMPOSIÇÃO: RESINA VEGETAL, PIGMENTOS ORGÂNICOS, CARGA MINERAL E CONSERVANTE TIPO ISOTIAZOLONA."/>
        <s v="LÁPIS GRAFITE PURO (INTEGRAL), CRAYON DE GRAFITE INTEGRAL SEXTAVADO, SEM PELÍCULA PROTETORA, PERMITE VÁRIOS TIPOS DE TRAÇO DEVIDO AO SEU FORMATO USANDO TODA A EXTENSÃO DO CORPO 9B. CAIXA COM 12 UNIDADES."/>
        <s v="ESQUADRO25/26. MATERIAL ACRÍLICO CRISTAL. DIMENSÕES 28CMX2MM. CARACTERÍSTICAS ADICIONAIS SEM GRADUAÇÃO. NÃO É INJETADO"/>
        <s v="RÉGUA ESCALÍMETRO TRIANGULAR DE 30CM CONTENDO 6 ESCALAS. ESCALA DE PRECISÃO, CORPO DE PLÁSTICO RESISTENTE."/>
        <s v="PAPEL EMBORRACHADO, MATERIAL BORRACHA EVA, COMPRIMENTO 60 CM, LARGURA 40 CM, ESPESSURA 2 CM, COR VERMELHO"/>
        <s v=" PAPEL EMBORRACHADO, MATERIAL BORRACHA EVA, COMPRIMENTO 60 CM, LARGURA 40 CM, ESPESSURA 2 CM, PADRÃO LISO, COR AZUL, APLICAÇÃO CONFECÇÃO DE PAINEIS"/>
        <s v="BLOCO FLIP CHART, COR BRANCA, FORMATO 64 X 88, CARACTERÍSTICAS ADICIONAIS SERRILHA, SEM PAUTA, GRAMATURA 75."/>
        <s v="LÁPIS DE COLORIR AQUARELÁVEL, COM 24 CORES, FORMATO SEXTAVADO, ATÓXICO, MEDINDO 170MM."/>
        <s v="CANETA NANQUIM UNI PIN 200 TÉCNICA PARA DESENHOS DE ENGENHARIA OU SIMILARES, FLUXO DE TINTA SUAVE, RESISTENTE À ÁGUA E À LUZ, BARRA PLÁSTICA, COM TAMPA COM JANELA PARA VISUALIZAÇÃO, COM PONTA DE POLIÉSTER NAS ESPESSURAS 0.03."/>
        <s v="BLOCO DE PAPEL A3 PARA TÉCNICAS À BASE DE ÁGUA.TEXTURA RUGOSA, TEXTURA COM GRÃOS MAIORES QUE A TEXTURA FINA, 270G, 297X420MM. COM12FL. 100% DE FIBRA DE MADEIRA. BRANCURA NATURAL SEM ALVEJANTE ÓTICO, COM PH NEUTRO, OU SEJA, IGUAL A7 PARA EVITAR O AMARELAMENTO. COLADO NA MASSA, POR ISSO, NÃO ABSORVE A ÁGUA RAPIDAMENTE, POSSUI TRATAMENTO CONTRA FUNGOS E BACTÉRIAS. É GELATINADO NA MASSA, O QUE PERMITE CORREÇÕES (RASPAGENS). POSSUI FILIGRANA (OU MARCA D´ÁGUA) PARA GARANTIR A AUTENTICIDADE DA OBRA DE ARTE. AO MERGULHAR O PAPEL NA ÁGUA PODERÁ ENRUGAR, RETORNANDO À SUA CONDIÇÃO ORIGINAL DEPOIS DE SECO."/>
        <s v="CANETA NANQUIM UNI PIN 200 TÉCNICA PARA DESENHOS DE ENGENHARIA OU SIMILARES, FLUXO DE TINTA SUAVE, RESISTENTE À ÁGUA E À LUZ, BARRA PLÁSTICA, COM TAMPA COM JANELA PARA VISUALIZAÇÃO, COM PONTA DE POLIÉSTER NAS ESPESSURAS 0.01."/>
        <s v="CANETA NANQUIM UNI PIN 200 TÉCNICA PARA DESENHOS DE ENGENHARIA OU SIMILARES, FLUXO DE TINTA SUAVE, RESISTENTE À ÁGUA E À LUZ, BARRA PLÁSTICA, COM TAMPA COM JANELA PARA VISUALIZAÇÃO, COM PONTA DE POLIÉSTER NAS ESPESSURAS 0.02."/>
        <s v="CANETA NANQUIM UNI PIN 200 TÉCNICA PARA DESENHOS DE ENGENHARIA OU SIMILARES, FLUXO DE TINTA SUAVE, RESISTENTE À ÁGUA E À LUZ, BARRA PLÁSTICA, COM TAMPA COM JANELA PARA VISUALIZAÇÃO, COM PONTA DE POLIÉSTER NAS ESPESSURAS 0.08."/>
        <s v=" ESTOPA, MATERIAL FIO ALGODÃO, APLICAÇÃO POLIMENTO E LIMPEZA ESPECIAL, COR BRANCA - PACOTE COM 1KG"/>
        <s v="PINCEL CERDA CHATO Nº 10, CERDA BRANCA, VIROLO DE ALUMÍNIO, CABO LONGO DE MADEIRA AMARELO, PONTA CHATA."/>
        <s v=" PINCEL CHATO APLICAÇÃO NA PINTURA DE TECIDO, TELA, CERÂMICA, AQUARELA, ACRÍLICA COM CERDAS BRANCAS IMPORTADAS E CABO LONGO DE MADEIRA AMARELO E VIROLO DE ALUMÍNIO COM O FORMATO CHATO, TAMANHO Nº 22."/>
        <s v=" PAPEL EMBORRACHADO, MATERIAL BORRACHA EVA, COMPRIMENTO 60, LARGURA 40, ESPESSURA 2, PADRÃO LISO, COR LILÁS, APLICAÇÃO CONFECÇÃO DE PAINEIS."/>
        <s v="PAPEL EMBORRACHADO, MATERIAL BORRACHA EVA, COMPRIMENTO 80 CM, LARGURA 60 CM, ESPESSURA 2 MM, PADRÃO LISO, COR ROSA"/>
        <s v=" PAPEL EMBORRACHADO, MATERIAL BORRACHA EVA, COMPRIMENTO 60 CM, LARGURA 40 CM, ESPESSURA 2 MM, PADRÃO LISO, COR SALMÃO"/>
        <s v=" PAPEL EMBORRACHADO, MATERIAL BORRACHA EVA, COMPRIMENTO 60 CM, LARGURA 40 CM, ESPESSURA 2 CM, PADRÃO LISO, COR VERDE, APLICAÇÃO CONFECÇÃO DE PAINEIS"/>
        <s v="LÁPIS GRAFITE PURO (INTEGRAL), CRAYON DE GRAFITE INTEGRAL SEXTAVADO, SEM PELÍCULA PROTETORA, PERMITE VÁRIOS TIPOS DE TRAÇO DEVIDO AO SEU FORMATO USANDO TODA A EXTENSÃO DO CORPO 9B."/>
        <s v="LÁPIS DE COR, MATERIAL MADEIRA, COR DIVERSAS, CARACTERÍSTICAS ADICIONAIS TAMANHO GRANDE."/>
        <s v="COLA, APLICAÇÃO FIXAÇÃO DE CARTAZES, CARACTERÍSTICAS ADICIONAIS SUPER ADESIVO,TIPO SPRAY."/>
        <s v="PAPEL JORNAL, MATERIAL CELULOSE VEGETAL, GRAMATURA 52, FORMATO A3. "/>
        <s v=" LÁPIS DE COR, MATERIAL MADEIRA, COR DIVERSAS, CARACTERÍSTICAS ADICIONAIS TAMANHO GRANDE."/>
        <s v=" PAPEL SULFITE, MATERIAL CELULOSE VEGETAL, COR AMARELA, GRAMATURA 75 G/M2, COMPRIMENTO 297 MM, APLICAÇÃO FOTOCÓPIA, LARGURA 210 MM."/>
        <s v=" PAPEL SULFITE, MATERIAL CELULOSE VEGETAL, COR VERDE, GRAMATURA 75 G/M2, COMPRIMENTO 297 MM, APLICAÇÃO FOTOCÓPIA, LARGURA 210 MM."/>
      </sharedItems>
    </cacheField>
    <cacheField name="Nº ENTRADA NO DMSA" numFmtId="0">
      <sharedItems containsBlank="1"/>
    </cacheField>
    <cacheField name="QUANTID. SOLICITADA" numFmtId="0">
      <sharedItems containsSemiMixedTypes="0" containsString="0" containsNumber="1" containsInteger="1" minValue="1" maxValue="250" count="29">
        <n v="5"/>
        <n v="2"/>
        <n v="10"/>
        <n v="20"/>
        <n v="30"/>
        <n v="1"/>
        <n v="8"/>
        <n v="3"/>
        <n v="7"/>
        <n v="4"/>
        <n v="74"/>
        <n v="12"/>
        <n v="13"/>
        <n v="24"/>
        <n v="26"/>
        <n v="250"/>
        <n v="15"/>
        <n v="70"/>
        <n v="50"/>
        <n v="55"/>
        <n v="120"/>
        <n v="100"/>
        <n v="25"/>
        <n v="36"/>
        <n v="6"/>
        <n v="180"/>
        <n v="150"/>
        <n v="60"/>
        <n v="11"/>
      </sharedItems>
    </cacheField>
    <cacheField name="VALOR UNITÁRIO" numFmtId="44">
      <sharedItems containsSemiMixedTypes="0" containsString="0" containsNumber="1" minValue="0.6" maxValue="401.3"/>
    </cacheField>
    <cacheField name="VALOR TOTAL" numFmtId="44">
      <sharedItems containsString="0" containsBlank="1" containsNumber="1" minValue="0.6" maxValue="2519.7999999999997"/>
    </cacheField>
    <cacheField name="DATA DO EMPENHO" numFmtId="0">
      <sharedItems containsDate="1" containsMixedTypes="1" minDate="2017-07-17T00:00:00" maxDate="2017-10-21T00:00:00" count="5">
        <d v="2017-07-17T00:00:00"/>
        <d v="2017-09-14T00:00:00"/>
        <d v="2017-10-20T00:00:00"/>
        <s v="20/10/20117"/>
        <s v="20/10/20017"/>
      </sharedItems>
    </cacheField>
    <cacheField name="Nº  NOTA DE EMPENHO" numFmtId="0">
      <sharedItems count="34">
        <s v="2017NE801039"/>
        <s v="2017NE801042"/>
        <s v="2017NE801033"/>
        <s v="2017NE801034"/>
        <s v="2017NE801037"/>
        <s v="2017NE801038"/>
        <s v="2017NE801035"/>
        <s v="2017NE801036"/>
        <s v="2017NE801032"/>
        <s v="2017NE801320"/>
        <s v="2017NE801321"/>
        <s v="2017NE801322"/>
        <s v="2017NE801319"/>
        <s v="2017NE801323"/>
        <s v="2017NE801309"/>
        <s v="2017NE801310"/>
        <s v="2017NE801311"/>
        <s v="2017NE801312"/>
        <s v="2017NE801313"/>
        <s v="2017NE801314"/>
        <s v="2017NE801315"/>
        <s v="2017NE801316"/>
        <s v="2017NE801318"/>
        <s v="2017NE801317"/>
        <s v="2017NE801526"/>
        <s v="2017NE801535"/>
        <s v="2017NE801532"/>
        <s v="2017NE801533"/>
        <s v="2017NE801527"/>
        <s v="2017NE801530"/>
        <s v="2017NE801531"/>
        <s v="2017NE801534"/>
        <s v="2017NE801536"/>
        <s v="2017NE801537"/>
      </sharedItems>
    </cacheField>
    <cacheField name="QUANTID. EMPENHADA" numFmtId="0">
      <sharedItems containsSemiMixedTypes="0" containsString="0" containsNumber="1" containsInteger="1" minValue="1" maxValue="250" count="34">
        <n v="5"/>
        <n v="2"/>
        <n v="10"/>
        <n v="20"/>
        <n v="30"/>
        <n v="1"/>
        <n v="8"/>
        <n v="3"/>
        <n v="7"/>
        <n v="4"/>
        <n v="74"/>
        <n v="12"/>
        <n v="13"/>
        <n v="24"/>
        <n v="26"/>
        <n v="250"/>
        <n v="15"/>
        <n v="70"/>
        <n v="50"/>
        <n v="55"/>
        <n v="120"/>
        <n v="65"/>
        <n v="25"/>
        <n v="36"/>
        <n v="28"/>
        <n v="45"/>
        <n v="6"/>
        <n v="180"/>
        <n v="150"/>
        <n v="16"/>
        <n v="18"/>
        <n v="60"/>
        <n v="11"/>
        <n v="100"/>
      </sharedItems>
    </cacheField>
    <cacheField name="VALOR EMPENHADO" numFmtId="0">
      <sharedItems containsString="0" containsBlank="1" containsNumber="1" minValue="0.6" maxValue="2519.7999999999997"/>
    </cacheField>
    <cacheField name="DATA ENTREGA ALMOXARIFADO" numFmtId="0">
      <sharedItems containsDate="1" containsBlank="1" containsMixedTypes="1" minDate="2017-08-25T00:00:00" maxDate="2018-02-16T00:00:00"/>
    </cacheField>
    <cacheField name="Nº NOTA FISCAL/RECIBO" numFmtId="0">
      <sharedItems containsBlank="1" containsMixedTypes="1" containsNumber="1" containsInteger="1" minValue="2550" maxValue="2550"/>
    </cacheField>
    <cacheField name="STATUS" numFmtId="0">
      <sharedItems containsBlank="1" count="39">
        <s v="Concluído"/>
        <s v="Faltando entregar 9 tintas guache 16 ml magenta.Já cobrado"/>
        <s v="Não foi empenhado a totalidade, pois não havia saldo suficiente na ata de regsitro de preços.  Concluído "/>
        <s v="Não foi empenhado a totalidade, pois não havia saldo suficiente na Ata de Registro de Preços.Concluído"/>
        <s v="Ofício de cobrança nº 563/ 17_x000a_ enviado no dia 06/02/2018"/>
        <s v="Não foi empenhado a totalidade, pois não havia saldo suficiente na Ata de Registro de Preços. Concluído"/>
        <s v="Empenho não encontrado."/>
        <s v="Não foi empenhado a totalidade, pois não havia saldo suficiente na Ata de Regsitro de Preços. Concluído"/>
        <m u="1"/>
        <s v="Não foi empenhado a totalidade, pois não havia saldo suficiente na ata de regsitro de preços.  Vencimento da entrega em 22/12/2017" u="1"/>
        <s v="Não foi empenhado a totalidade, pois não havia saldo suficiente na Ata de Registro de Preços.Vencimento da entrega em 04/02/2018" u="1"/>
        <s v="Vencimento da entrega em 07/02/2018" u="1"/>
        <s v="Ofício de advertência nº 584/ 17_x000a_ enviado dia 12/03/2018" u="1"/>
        <s v="Não foi empenhado a totalidade, pois não havia saldo suficiente na Ata de Registro de Preços. Vencimento da entrega em 04/02/2018" u="1"/>
        <s v="Não foi empenhado a totalidade, pois não havia saldo suficiente na ata de regsitro de preços.  Vencimento da entrega em 07/02/2018" u="1"/>
        <s v="Ofício de cobrança nº 562/ 17 enviado em 06/02/2018" u="1"/>
        <s v="Ofício de Cobrança nº 485/2017 enviado em 05/09/2017." u="1"/>
        <s v="Ofício de Cobrança nº 487/17 enviado em 05/09/2017." u="1"/>
        <s v="Ofício de cobrança nº 516/ 17 enviado no dia 25/10/2017." u="1"/>
        <s v="Não foi empenhado a totalidade, pois não havia saldo suficiente na Ata de Regsitro de Preços. Vencimento da entrega em 07/02/2018" u="1"/>
        <s v="Ofício de advertência nº 581/ 17 enviado em 08/03/2018." u="1"/>
        <s v="Não foi empenhado a totalidade, pois não havia saldo suficiente na Ata de Registro de Preços. Vencimento da entrega em 22/12/2017" u="1"/>
        <s v="Não foi empenhado a totalidade, pois não havia saldo suficiente na Ata de Regsitro de Preços. Vencimento da entrega em 22/12/2017" u="1"/>
        <s v="Ofício de cobrança nº 517/17 enviado no dia 25/10/2017" u="1"/>
        <s v="Não foi empenhado a totalidade, pois não havia saldo suficiente na Ata de Registro de Preços.Ofício de cobrança nº 562/ 17 enviado em 06/02/2018" u="1"/>
        <s v="Ofício de Cobrança nº 486/ 17 enviado em 05/09/2017." u="1"/>
        <s v="Ofício de Cobrança nº 489/ 17 enviado em 05/09/2017." u="1"/>
        <s v="Ofício de Cobrança nº 490/ 17 enviado em 05/09/2017." u="1"/>
        <s v="Ofício de cobrança nº 517/17" u="1"/>
        <s v="Não foi empenhado a totalidade, pois não havia saldo suficiente na Ata de Registro de Preços.Vencimento da entrega em 22/12/2017" u="1"/>
        <s v="Não foi empenhado a totalidade, pois não havia saldo suficiente na Ata de Registro de Preços. Ofício de cobrança nº 562/ 17 enviado em 06/02/2018" u="1"/>
        <s v="Ofício de advertência nº 584/ 17 enviado no dia 12/03/2018." u="1"/>
        <s v="Vencimento da entrega em 04/02/2018" u="1"/>
        <s v="Ofício de cobrança nº 516/ 17 enviado dia 25/10/2017" u="1"/>
        <s v="Empenhado em menor quantidade por não haver saldo suficiente na ata." u="1"/>
        <s v="Ofício de advertência nº 584/ 17 enviado dia 12/03/2018." u="1"/>
        <s v="Empenhado em menor quantidade por não haver saldo suficiente na ata.  Ofício de advertência nº 584/ 17 enviado dia 12/03/2018." u="1"/>
        <s v="Empenhado em menor quantidade por não haver saldo suficiente na ata.      Ofício de cobrança nº 516/ 17 enviado dia 25/10/2017" u="1"/>
        <s v="Vencimento da entrega em 22/12/2017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9">
  <r>
    <s v="23083.002703/2014-17"/>
    <s v="006/2017"/>
    <d v="2018-02-09T00:00:00"/>
    <x v="0"/>
    <s v="Posto Médico"/>
    <n v="7"/>
    <x v="0"/>
    <s v="-"/>
    <x v="0"/>
    <n v="33.54"/>
    <n v="167.7"/>
    <x v="0"/>
    <x v="0"/>
    <x v="0"/>
    <n v="167.7"/>
    <d v="2018-01-31T00:00:00"/>
    <s v="Papeleta 97/2018"/>
    <x v="0"/>
  </r>
  <r>
    <s v="23083.002703/2014-17"/>
    <s v="006/2017"/>
    <d v="2018-02-09T00:00:00"/>
    <x v="1"/>
    <s v="Praça de Desportos"/>
    <n v="47"/>
    <x v="1"/>
    <s v="-"/>
    <x v="1"/>
    <n v="160"/>
    <n v="320"/>
    <x v="0"/>
    <x v="0"/>
    <x v="1"/>
    <n v="320"/>
    <d v="2018-01-31T00:00:00"/>
    <s v="Papeleta 97/2018"/>
    <x v="0"/>
  </r>
  <r>
    <s v="23083.002703/2014-17"/>
    <s v="006/2017"/>
    <d v="2018-02-09T00:00:00"/>
    <x v="2"/>
    <s v="Biblioteca Central"/>
    <n v="54"/>
    <x v="2"/>
    <s v="-"/>
    <x v="2"/>
    <n v="27.07"/>
    <n v="270.7"/>
    <x v="0"/>
    <x v="1"/>
    <x v="2"/>
    <n v="270.7"/>
    <d v="2017-09-18T00:00:00"/>
    <s v="Papeleta 521/2017"/>
    <x v="0"/>
  </r>
  <r>
    <s v="23083.002703/2014-17"/>
    <s v="006/2017"/>
    <d v="2018-02-09T00:00:00"/>
    <x v="2"/>
    <s v="Biblioteca Central"/>
    <n v="67"/>
    <x v="3"/>
    <s v="-"/>
    <x v="3"/>
    <n v="1.59"/>
    <n v="31.8"/>
    <x v="0"/>
    <x v="0"/>
    <x v="3"/>
    <n v="31.8"/>
    <d v="2018-01-31T00:00:00"/>
    <s v="Papeleta 97/2018"/>
    <x v="0"/>
  </r>
  <r>
    <s v="23083.002703/2014-17"/>
    <s v="006/2017"/>
    <d v="2018-02-09T00:00:00"/>
    <x v="2"/>
    <s v="Biblioteca Central"/>
    <n v="68"/>
    <x v="3"/>
    <s v="-"/>
    <x v="4"/>
    <n v="1.59"/>
    <n v="47.7"/>
    <x v="0"/>
    <x v="0"/>
    <x v="4"/>
    <n v="47.7"/>
    <d v="2018-01-31T00:00:00"/>
    <s v="Papeleta 97/2018"/>
    <x v="0"/>
  </r>
  <r>
    <s v="23083.002703/2014-17"/>
    <s v="006/2017"/>
    <d v="2018-02-09T00:00:00"/>
    <x v="3"/>
    <s v="Pró - Reitoria de Assuntos Estudantis"/>
    <n v="9"/>
    <x v="4"/>
    <s v="-"/>
    <x v="1"/>
    <n v="6.57"/>
    <n v="13.14"/>
    <x v="0"/>
    <x v="1"/>
    <x v="1"/>
    <n v="13.14"/>
    <d v="2017-09-18T00:00:00"/>
    <s v="Papeleta 521/2017"/>
    <x v="0"/>
  </r>
  <r>
    <s v="23083.002703/2014-17"/>
    <s v="006/2017"/>
    <d v="2018-02-09T00:00:00"/>
    <x v="3"/>
    <s v="Pró - Reitoria de Assuntos Estudantis"/>
    <n v="34"/>
    <x v="5"/>
    <s v="-"/>
    <x v="4"/>
    <n v="1.1000000000000001"/>
    <n v="33"/>
    <x v="0"/>
    <x v="1"/>
    <x v="4"/>
    <n v="33"/>
    <d v="2017-09-18T00:00:00"/>
    <s v="Papeleta 521/2017"/>
    <x v="0"/>
  </r>
  <r>
    <s v="23083.002703/2014-17"/>
    <s v="006/2017"/>
    <d v="2018-02-09T00:00:00"/>
    <x v="3"/>
    <s v="Pró - Reitoria de Assuntos Estudantis"/>
    <n v="46"/>
    <x v="6"/>
    <s v="-"/>
    <x v="0"/>
    <n v="401.3"/>
    <n v="2006.5"/>
    <x v="0"/>
    <x v="1"/>
    <x v="0"/>
    <n v="2006.5"/>
    <d v="2017-09-18T00:00:00"/>
    <s v="Papeleta 521/2017"/>
    <x v="0"/>
  </r>
  <r>
    <s v="23083.002703/2014-17"/>
    <s v="006/2017"/>
    <d v="2018-02-09T00:00:00"/>
    <x v="3"/>
    <s v="Pró - Reitoria de Assuntos Estudantis"/>
    <n v="57"/>
    <x v="7"/>
    <s v="-"/>
    <x v="5"/>
    <n v="0.6"/>
    <n v="0.6"/>
    <x v="0"/>
    <x v="1"/>
    <x v="5"/>
    <n v="0.6"/>
    <d v="2017-09-18T00:00:00"/>
    <s v="Papeleta 521/2017"/>
    <x v="0"/>
  </r>
  <r>
    <s v="23083.002703/2014-17"/>
    <s v="006/2017"/>
    <d v="2018-02-09T00:00:00"/>
    <x v="3"/>
    <s v="Pró - Reitoria de Assuntos Estudantis"/>
    <n v="58"/>
    <x v="8"/>
    <s v="-"/>
    <x v="5"/>
    <n v="0.6"/>
    <n v="0.6"/>
    <x v="0"/>
    <x v="1"/>
    <x v="5"/>
    <n v="0.6"/>
    <d v="2017-09-18T00:00:00"/>
    <s v="Papeleta 521/2017"/>
    <x v="0"/>
  </r>
  <r>
    <s v="23083.002703/2014-17"/>
    <s v="006/2017"/>
    <d v="2018-02-09T00:00:00"/>
    <x v="3"/>
    <s v="Pró - Reitoria de Assuntos Estudantis"/>
    <n v="59"/>
    <x v="9"/>
    <s v="-"/>
    <x v="5"/>
    <n v="0.6"/>
    <n v="0.6"/>
    <x v="0"/>
    <x v="1"/>
    <x v="5"/>
    <n v="0.6"/>
    <d v="2017-09-18T00:00:00"/>
    <s v="Papeleta 521/2017"/>
    <x v="0"/>
  </r>
  <r>
    <s v="23083.002703/2014-17"/>
    <s v="006/2017"/>
    <d v="2018-02-09T00:00:00"/>
    <x v="3"/>
    <s v="Pró - Reitoria de Assuntos Estudantis"/>
    <n v="92"/>
    <x v="10"/>
    <s v="-"/>
    <x v="3"/>
    <n v="1.43"/>
    <n v="28.599999999999998"/>
    <x v="0"/>
    <x v="1"/>
    <x v="3"/>
    <n v="28.599999999999998"/>
    <d v="2017-09-18T00:00:00"/>
    <s v="Papeleta 521/2017"/>
    <x v="0"/>
  </r>
  <r>
    <s v="23083.002703/2014-17"/>
    <s v="006/2017"/>
    <d v="2018-02-09T00:00:00"/>
    <x v="3"/>
    <s v="Pró - Reitoria de Assuntos Estudantis"/>
    <n v="94"/>
    <x v="11"/>
    <s v="-"/>
    <x v="3"/>
    <n v="1.52"/>
    <n v="30.4"/>
    <x v="0"/>
    <x v="1"/>
    <x v="3"/>
    <n v="30.4"/>
    <d v="2017-09-18T00:00:00"/>
    <s v="Papeleta 521/2017"/>
    <x v="0"/>
  </r>
  <r>
    <s v="23083.002703/2014-17"/>
    <s v="006/2017"/>
    <d v="2018-02-09T00:00:00"/>
    <x v="3"/>
    <s v="Pró - Reitoria de Assuntos Estudantis"/>
    <n v="119"/>
    <x v="12"/>
    <s v="-"/>
    <x v="1"/>
    <n v="12.2"/>
    <n v="24.4"/>
    <x v="0"/>
    <x v="1"/>
    <x v="1"/>
    <n v="24.4"/>
    <d v="2017-09-18T00:00:00"/>
    <s v="Papeleta 521/2017"/>
    <x v="0"/>
  </r>
  <r>
    <s v="23083.002703/2014-17"/>
    <s v="006/2017"/>
    <d v="2018-02-09T00:00:00"/>
    <x v="3"/>
    <s v="Pró - Reitoria de Assuntos Estudantis"/>
    <n v="131"/>
    <x v="13"/>
    <s v="-"/>
    <x v="6"/>
    <n v="46.63"/>
    <n v="373.04"/>
    <x v="0"/>
    <x v="1"/>
    <x v="6"/>
    <n v="373.04"/>
    <d v="2017-09-18T00:00:00"/>
    <s v="Papeleta 521/2017"/>
    <x v="0"/>
  </r>
  <r>
    <s v="23083.002703/2014-17"/>
    <s v="006/2017"/>
    <d v="2018-02-09T00:00:00"/>
    <x v="3"/>
    <s v="Pró - Reitoria de Assuntos Estudantis"/>
    <n v="132"/>
    <x v="14"/>
    <s v="-"/>
    <x v="7"/>
    <n v="24.75"/>
    <n v="74.25"/>
    <x v="0"/>
    <x v="1"/>
    <x v="7"/>
    <n v="74.25"/>
    <d v="2017-09-18T00:00:00"/>
    <s v="Papeleta 521/2017"/>
    <x v="0"/>
  </r>
  <r>
    <s v="23083.002703/2014-17"/>
    <s v="006/2017"/>
    <d v="2018-02-09T00:00:00"/>
    <x v="3"/>
    <s v="Pró - Reitoria de Assuntos Estudantis"/>
    <n v="133"/>
    <x v="15"/>
    <s v="-"/>
    <x v="8"/>
    <n v="24.75"/>
    <n v="173.25"/>
    <x v="0"/>
    <x v="1"/>
    <x v="8"/>
    <n v="173.25"/>
    <d v="2017-09-18T00:00:00"/>
    <s v="Papeleta 521/2017"/>
    <x v="0"/>
  </r>
  <r>
    <s v="23083.002703/2014-17"/>
    <s v="006/2017"/>
    <d v="2018-02-09T00:00:00"/>
    <x v="3"/>
    <s v="Pró - Reitoria de Assuntos Estudantis"/>
    <n v="134"/>
    <x v="16"/>
    <s v="-"/>
    <x v="0"/>
    <n v="46.87"/>
    <n v="234.35"/>
    <x v="0"/>
    <x v="1"/>
    <x v="0"/>
    <n v="234.35"/>
    <d v="2017-09-18T00:00:00"/>
    <s v="Papeleta 521/2017"/>
    <x v="0"/>
  </r>
  <r>
    <s v="23083.002703/2014-17"/>
    <s v="006/2017"/>
    <d v="2018-02-09T00:00:00"/>
    <x v="3"/>
    <s v="Pró - Reitoria de Assuntos Estudantis"/>
    <n v="135"/>
    <x v="17"/>
    <s v="-"/>
    <x v="7"/>
    <n v="24.75"/>
    <n v="74.25"/>
    <x v="0"/>
    <x v="1"/>
    <x v="7"/>
    <n v="74.25"/>
    <d v="2017-09-18T00:00:00"/>
    <s v="Papeleta 521/2017"/>
    <x v="0"/>
  </r>
  <r>
    <s v="23083.002703/2014-17"/>
    <s v="006/2017"/>
    <d v="2018-02-09T00:00:00"/>
    <x v="3"/>
    <s v="Pró - Reitoria de Assuntos Estudantis"/>
    <n v="136"/>
    <x v="18"/>
    <s v="-"/>
    <x v="7"/>
    <n v="24.75"/>
    <n v="74.25"/>
    <x v="0"/>
    <x v="1"/>
    <x v="7"/>
    <n v="74.25"/>
    <d v="2017-09-18T00:00:00"/>
    <s v="Papeleta 521/2017"/>
    <x v="0"/>
  </r>
  <r>
    <s v="23083.002703/2014-17"/>
    <s v="006/2017"/>
    <d v="2018-02-09T00:00:00"/>
    <x v="3"/>
    <s v="Pró - Reitoria de Assuntos Estudantis"/>
    <n v="137"/>
    <x v="19"/>
    <s v="-"/>
    <x v="7"/>
    <n v="24.75"/>
    <n v="74.25"/>
    <x v="0"/>
    <x v="1"/>
    <x v="7"/>
    <n v="74.25"/>
    <d v="2017-09-18T00:00:00"/>
    <s v="Papeleta 521/2017"/>
    <x v="0"/>
  </r>
  <r>
    <s v="23083.002703/2014-17"/>
    <s v="006/2017"/>
    <d v="2018-02-09T00:00:00"/>
    <x v="3"/>
    <s v="Pró - Reitoria de Assuntos Estudantis"/>
    <n v="138"/>
    <x v="20"/>
    <s v="-"/>
    <x v="9"/>
    <n v="24.75"/>
    <n v="99"/>
    <x v="0"/>
    <x v="1"/>
    <x v="9"/>
    <n v="99"/>
    <d v="2017-09-18T00:00:00"/>
    <s v="Papeleta 521/2017"/>
    <x v="0"/>
  </r>
  <r>
    <s v="23083.002703/2014-17"/>
    <s v="006/2017"/>
    <d v="2018-02-09T00:00:00"/>
    <x v="3"/>
    <s v="Pró - Reitoria de Assuntos Estudantis"/>
    <n v="139"/>
    <x v="21"/>
    <s v="-"/>
    <x v="9"/>
    <n v="24.75"/>
    <n v="99"/>
    <x v="0"/>
    <x v="1"/>
    <x v="9"/>
    <n v="99"/>
    <d v="2017-09-18T00:00:00"/>
    <s v="Papeleta 521/2017"/>
    <x v="0"/>
  </r>
  <r>
    <s v="23083.002703/2014-17"/>
    <s v="006/2017"/>
    <d v="2018-02-09T00:00:00"/>
    <x v="3"/>
    <s v="Pró - Reitoria de Assuntos Estudantis"/>
    <n v="140"/>
    <x v="22"/>
    <s v="-"/>
    <x v="7"/>
    <n v="24.75"/>
    <n v="74.25"/>
    <x v="0"/>
    <x v="1"/>
    <x v="7"/>
    <n v="74.25"/>
    <d v="2017-09-18T00:00:00"/>
    <s v="Papeleta 521/2017"/>
    <x v="0"/>
  </r>
  <r>
    <s v="23083.002703/2014-17"/>
    <s v="006/2017"/>
    <d v="2018-02-09T00:00:00"/>
    <x v="3"/>
    <s v="Pró - Reitoria de Assuntos Estudantis"/>
    <n v="26"/>
    <x v="23"/>
    <s v="-"/>
    <x v="5"/>
    <n v="334.99"/>
    <n v="334.99"/>
    <x v="0"/>
    <x v="2"/>
    <x v="5"/>
    <n v="334.99"/>
    <d v="2017-09-19T00:00:00"/>
    <s v="Papeleta 519/2017"/>
    <x v="0"/>
  </r>
  <r>
    <s v="23083.002703/2014-17"/>
    <s v="006/2017"/>
    <d v="2018-02-09T00:00:00"/>
    <x v="3"/>
    <s v="Pró - Reitoria de Assuntos Estudantis"/>
    <n v="108"/>
    <x v="24"/>
    <s v="-"/>
    <x v="3"/>
    <n v="10.38"/>
    <n v="207.60000000000002"/>
    <x v="0"/>
    <x v="3"/>
    <x v="3"/>
    <n v="207.60000000000002"/>
    <d v="2017-10-17T00:00:00"/>
    <s v="Papeleta 711/2017"/>
    <x v="0"/>
  </r>
  <r>
    <s v="23083.002703/2014-17"/>
    <s v="006/2017"/>
    <d v="2018-02-09T00:00:00"/>
    <x v="3"/>
    <s v="Pró - Reitoria de Assuntos Estudantis"/>
    <n v="126"/>
    <x v="25"/>
    <s v="-"/>
    <x v="7"/>
    <n v="18.89"/>
    <n v="56.67"/>
    <x v="0"/>
    <x v="3"/>
    <x v="7"/>
    <n v="56.67"/>
    <d v="2017-10-17T00:00:00"/>
    <s v="Papeleta 711/2017"/>
    <x v="1"/>
  </r>
  <r>
    <s v="23083.002703/2014-17"/>
    <s v="006/2017"/>
    <d v="2018-02-09T00:00:00"/>
    <x v="3"/>
    <s v="Pró - Reitoria de Assuntos Estudantis"/>
    <n v="127"/>
    <x v="26"/>
    <s v="-"/>
    <x v="8"/>
    <n v="16.45"/>
    <n v="115.14999999999999"/>
    <x v="0"/>
    <x v="3"/>
    <x v="8"/>
    <n v="115.14999999999999"/>
    <d v="2017-10-17T00:00:00"/>
    <s v="Papeleta 711/2017"/>
    <x v="1"/>
  </r>
  <r>
    <s v="23083.002703/2014-17"/>
    <s v="006/2017"/>
    <d v="2018-02-09T00:00:00"/>
    <x v="3"/>
    <s v="Pró - Reitoria de Assuntos Estudantis"/>
    <n v="128"/>
    <x v="27"/>
    <s v="-"/>
    <x v="0"/>
    <n v="20"/>
    <n v="100"/>
    <x v="0"/>
    <x v="3"/>
    <x v="0"/>
    <n v="100"/>
    <d v="2017-10-17T00:00:00"/>
    <s v="Papeleta 711/2017"/>
    <x v="1"/>
  </r>
  <r>
    <s v="23083.002703/2014-17"/>
    <s v="006/2017"/>
    <d v="2018-02-09T00:00:00"/>
    <x v="3"/>
    <s v="Pró - Reitoria de Assuntos Estudantis"/>
    <n v="129"/>
    <x v="28"/>
    <s v="-"/>
    <x v="7"/>
    <n v="20"/>
    <n v="60"/>
    <x v="0"/>
    <x v="3"/>
    <x v="7"/>
    <n v="60"/>
    <d v="2017-10-17T00:00:00"/>
    <s v="Papeleta 711/2017"/>
    <x v="1"/>
  </r>
  <r>
    <s v="23083.002703/2014-17"/>
    <s v="006/2017"/>
    <d v="2018-02-09T00:00:00"/>
    <x v="3"/>
    <s v="Pró - Reitoria de Assuntos Estudantis"/>
    <n v="130"/>
    <x v="29"/>
    <s v="-"/>
    <x v="6"/>
    <n v="44.64"/>
    <n v="357.12"/>
    <x v="0"/>
    <x v="3"/>
    <x v="6"/>
    <n v="357.12"/>
    <d v="2017-10-17T00:00:00"/>
    <s v="Papeleta 711/2017"/>
    <x v="0"/>
  </r>
  <r>
    <s v="23083.002703/2014-17"/>
    <s v="006/2017"/>
    <d v="2018-02-09T00:00:00"/>
    <x v="3"/>
    <s v="Pró - Reitoria de Assuntos Estudantis"/>
    <n v="17"/>
    <x v="30"/>
    <s v="-"/>
    <x v="10"/>
    <n v="1"/>
    <n v="74"/>
    <x v="0"/>
    <x v="4"/>
    <x v="10"/>
    <n v="74"/>
    <d v="2017-10-18T00:00:00"/>
    <s v="Papeleta 576/2017"/>
    <x v="0"/>
  </r>
  <r>
    <s v="23083.002703/2014-17"/>
    <s v="006/2017"/>
    <d v="2018-02-09T00:00:00"/>
    <x v="3"/>
    <s v="Pró - Reitoria de Assuntos Estudantis"/>
    <n v="18"/>
    <x v="31"/>
    <s v="-"/>
    <x v="10"/>
    <n v="0.98"/>
    <n v="72.52"/>
    <x v="0"/>
    <x v="4"/>
    <x v="10"/>
    <n v="72.52"/>
    <d v="2017-10-18T00:00:00"/>
    <s v="Papeleta 576/2017"/>
    <x v="0"/>
  </r>
  <r>
    <s v="23083.002703/2014-17"/>
    <s v="006/2017"/>
    <d v="2018-02-09T00:00:00"/>
    <x v="3"/>
    <s v="Pró - Reitoria de Assuntos Estudantis"/>
    <n v="5"/>
    <x v="32"/>
    <s v="-"/>
    <x v="0"/>
    <n v="21.1"/>
    <n v="105.5"/>
    <x v="0"/>
    <x v="0"/>
    <x v="0"/>
    <n v="105.5"/>
    <d v="2018-01-31T00:00:00"/>
    <s v="Papeleta 97/2018"/>
    <x v="0"/>
  </r>
  <r>
    <s v="23083.002703/2014-17"/>
    <s v="006/2017"/>
    <d v="2018-02-09T00:00:00"/>
    <x v="3"/>
    <s v="Pró - Reitoria de Assuntos Estudantis"/>
    <n v="7"/>
    <x v="0"/>
    <s v="-"/>
    <x v="1"/>
    <n v="33.54"/>
    <n v="67.08"/>
    <x v="0"/>
    <x v="0"/>
    <x v="1"/>
    <n v="67.08"/>
    <d v="2018-01-31T00:00:00"/>
    <s v="Papeleta 97/2018"/>
    <x v="0"/>
  </r>
  <r>
    <s v="23083.002703/2014-17"/>
    <s v="006/2017"/>
    <d v="2018-02-09T00:00:00"/>
    <x v="3"/>
    <s v="Pró - Reitoria de Assuntos Estudantis"/>
    <n v="19"/>
    <x v="33"/>
    <s v="-"/>
    <x v="10"/>
    <n v="2.61"/>
    <n v="193.14"/>
    <x v="0"/>
    <x v="0"/>
    <x v="10"/>
    <n v="193.14"/>
    <d v="2018-01-31T00:00:00"/>
    <s v="Papeleta 97/2018"/>
    <x v="0"/>
  </r>
  <r>
    <s v="23083.002703/2014-17"/>
    <s v="006/2017"/>
    <d v="2018-02-09T00:00:00"/>
    <x v="3"/>
    <s v="Pró - Reitoria de Assuntos Estudantis"/>
    <n v="47"/>
    <x v="1"/>
    <s v="-"/>
    <x v="5"/>
    <n v="160"/>
    <n v="160"/>
    <x v="0"/>
    <x v="0"/>
    <x v="5"/>
    <n v="160"/>
    <d v="2018-01-31T00:00:00"/>
    <s v="Papeleta 97/2018"/>
    <x v="0"/>
  </r>
  <r>
    <s v="23083.002703/2014-17"/>
    <s v="006/2017"/>
    <d v="2018-02-09T00:00:00"/>
    <x v="3"/>
    <s v="Pró - Reitoria de Assuntos Estudantis"/>
    <n v="49"/>
    <x v="34"/>
    <s v="-"/>
    <x v="5"/>
    <n v="6.99"/>
    <n v="6.99"/>
    <x v="0"/>
    <x v="0"/>
    <x v="5"/>
    <n v="6.99"/>
    <d v="2018-01-31T00:00:00"/>
    <s v="Papeleta 97/2018"/>
    <x v="0"/>
  </r>
  <r>
    <s v="23083.002703/2014-17"/>
    <s v="006/2017"/>
    <d v="2018-02-09T00:00:00"/>
    <x v="3"/>
    <s v="Pró - Reitoria de Assuntos Estudantis"/>
    <n v="50"/>
    <x v="35"/>
    <s v="-"/>
    <x v="5"/>
    <n v="15"/>
    <n v="15"/>
    <x v="0"/>
    <x v="0"/>
    <x v="5"/>
    <n v="15"/>
    <d v="2018-01-31T00:00:00"/>
    <s v="Papeleta 97/2018"/>
    <x v="0"/>
  </r>
  <r>
    <s v="23083.002703/2014-17"/>
    <s v="006/2017"/>
    <d v="2018-02-09T00:00:00"/>
    <x v="3"/>
    <s v="Pró - Reitoria de Assuntos Estudantis"/>
    <n v="61"/>
    <x v="36"/>
    <s v="-"/>
    <x v="7"/>
    <n v="1.1599999999999999"/>
    <n v="3.4799999999999995"/>
    <x v="0"/>
    <x v="0"/>
    <x v="7"/>
    <n v="3.4799999999999995"/>
    <d v="2018-01-31T00:00:00"/>
    <s v="Papeleta 97/2018"/>
    <x v="0"/>
  </r>
  <r>
    <s v="23083.002703/2014-17"/>
    <s v="006/2017"/>
    <d v="2018-02-09T00:00:00"/>
    <x v="3"/>
    <s v="Pró - Reitoria de Assuntos Estudantis"/>
    <n v="93"/>
    <x v="37"/>
    <s v="-"/>
    <x v="3"/>
    <n v="1.56"/>
    <n v="31.200000000000003"/>
    <x v="0"/>
    <x v="0"/>
    <x v="3"/>
    <n v="31.200000000000003"/>
    <d v="2018-01-31T00:00:00"/>
    <s v="Papeleta 97/2018"/>
    <x v="0"/>
  </r>
  <r>
    <s v="23083.002703/2014-17"/>
    <s v="006/2017"/>
    <d v="2018-02-09T00:00:00"/>
    <x v="4"/>
    <s v="Pró - Reitoria de Ensino de Graduação/ Comunicação"/>
    <n v="10"/>
    <x v="38"/>
    <s v="-"/>
    <x v="11"/>
    <n v="53.98"/>
    <n v="647.76"/>
    <x v="0"/>
    <x v="1"/>
    <x v="11"/>
    <n v="647.76"/>
    <d v="2017-09-18T00:00:00"/>
    <s v="Papeleta 521/2017"/>
    <x v="0"/>
  </r>
  <r>
    <s v="23083.002703/2014-17"/>
    <s v="006/2017"/>
    <d v="2018-02-09T00:00:00"/>
    <x v="4"/>
    <s v="Pró - Reitoria de Ensino de Graduação/ Comunicação"/>
    <n v="11"/>
    <x v="38"/>
    <s v="-"/>
    <x v="11"/>
    <n v="79"/>
    <n v="948"/>
    <x v="0"/>
    <x v="1"/>
    <x v="11"/>
    <n v="948"/>
    <d v="2017-09-18T00:00:00"/>
    <s v="Papeleta 521/2017"/>
    <x v="0"/>
  </r>
  <r>
    <s v="23083.002703/2014-17"/>
    <s v="006/2017"/>
    <d v="2018-02-09T00:00:00"/>
    <x v="4"/>
    <s v="Pró - Reitoria de Ensino de Graduação/ Comunicação"/>
    <n v="27"/>
    <x v="39"/>
    <s v="-"/>
    <x v="11"/>
    <n v="97.46"/>
    <n v="1169.52"/>
    <x v="0"/>
    <x v="3"/>
    <x v="11"/>
    <n v="1169.52"/>
    <d v="2017-10-17T00:00:00"/>
    <s v="Papeleta 711/2017"/>
    <x v="0"/>
  </r>
  <r>
    <s v="23083.002703/2014-17"/>
    <s v="006/2017"/>
    <d v="2018-02-09T00:00:00"/>
    <x v="4"/>
    <s v="Pró - Reitoria de Ensino de Graduação/ Comunicação"/>
    <n v="120"/>
    <x v="40"/>
    <s v="-"/>
    <x v="5"/>
    <n v="272.98"/>
    <n v="272.98"/>
    <x v="0"/>
    <x v="4"/>
    <x v="5"/>
    <n v="272.98"/>
    <d v="2017-10-18T00:00:00"/>
    <s v="Papeleta 576/2017"/>
    <x v="0"/>
  </r>
  <r>
    <s v="23083.002703/2014-17"/>
    <s v="006/2017"/>
    <d v="2018-02-09T00:00:00"/>
    <x v="4"/>
    <s v="Pró - Reitoria de Ensino de Graduação/ Comunicação"/>
    <n v="2"/>
    <x v="41"/>
    <s v="-"/>
    <x v="11"/>
    <n v="27.89"/>
    <n v="334.68"/>
    <x v="0"/>
    <x v="0"/>
    <x v="11"/>
    <n v="334.68"/>
    <d v="2018-01-31T00:00:00"/>
    <s v="Papeleta 97/2018"/>
    <x v="0"/>
  </r>
  <r>
    <s v="23083.002703/2014-17"/>
    <s v="006/2017"/>
    <d v="2018-02-09T00:00:00"/>
    <x v="4"/>
    <s v="Pró - Reitoria de Ensino de Graduação/ Comunicação"/>
    <n v="37"/>
    <x v="42"/>
    <s v="-"/>
    <x v="11"/>
    <n v="125"/>
    <n v="1500"/>
    <x v="0"/>
    <x v="0"/>
    <x v="11"/>
    <n v="1500"/>
    <d v="2018-01-31T00:00:00"/>
    <s v="Papeleta 97/2018"/>
    <x v="0"/>
  </r>
  <r>
    <s v="23083.002703/2014-17"/>
    <s v="006/2017"/>
    <d v="2018-02-09T00:00:00"/>
    <x v="4"/>
    <s v="Pró - Reitoria de Ensino de Graduação/ Comunicação"/>
    <n v="38"/>
    <x v="43"/>
    <s v="-"/>
    <x v="11"/>
    <n v="65.900000000000006"/>
    <n v="790.80000000000007"/>
    <x v="0"/>
    <x v="0"/>
    <x v="11"/>
    <n v="790.80000000000007"/>
    <d v="2018-01-31T00:00:00"/>
    <s v="Papeleta 97/2018"/>
    <x v="0"/>
  </r>
  <r>
    <s v="23083.002703/2014-17"/>
    <s v="006/2017"/>
    <d v="2018-02-09T00:00:00"/>
    <x v="5"/>
    <s v="Curso de Especialização &quot;Docência na Educação Infantil&quot;"/>
    <n v="34"/>
    <x v="5"/>
    <s v="-"/>
    <x v="7"/>
    <n v="1.1000000000000001"/>
    <n v="3.3000000000000003"/>
    <x v="0"/>
    <x v="1"/>
    <x v="7"/>
    <n v="3.3000000000000003"/>
    <d v="2017-09-18T00:00:00"/>
    <s v="Papeleta 521/2017"/>
    <x v="0"/>
  </r>
  <r>
    <s v="23083.002703/2014-17"/>
    <s v="006/2017"/>
    <d v="2018-02-09T00:00:00"/>
    <x v="5"/>
    <s v="Curso de Especialização &quot;Docência na Educação Infantil&quot;"/>
    <n v="131"/>
    <x v="13"/>
    <s v="-"/>
    <x v="9"/>
    <n v="46.63"/>
    <n v="186.52"/>
    <x v="0"/>
    <x v="1"/>
    <x v="9"/>
    <n v="186.52"/>
    <d v="2017-09-18T00:00:00"/>
    <s v="Papeleta 521/2017"/>
    <x v="0"/>
  </r>
  <r>
    <s v="23083.002703/2014-17"/>
    <s v="006/2017"/>
    <d v="2018-02-09T00:00:00"/>
    <x v="5"/>
    <s v="Curso de Especialização &quot;Docência na Educação Infantil&quot;"/>
    <n v="133"/>
    <x v="15"/>
    <s v="-"/>
    <x v="9"/>
    <n v="24.75"/>
    <n v="99"/>
    <x v="0"/>
    <x v="1"/>
    <x v="9"/>
    <n v="99"/>
    <d v="2017-09-18T00:00:00"/>
    <s v="Papeleta 521/2017"/>
    <x v="0"/>
  </r>
  <r>
    <s v="23083.002703/2014-17"/>
    <s v="006/2017"/>
    <d v="2018-02-09T00:00:00"/>
    <x v="5"/>
    <s v="Curso de Especialização &quot;Docência na Educação Infantil&quot;"/>
    <n v="134"/>
    <x v="16"/>
    <s v="-"/>
    <x v="9"/>
    <n v="46.87"/>
    <n v="187.48"/>
    <x v="0"/>
    <x v="1"/>
    <x v="9"/>
    <n v="187.48"/>
    <d v="2017-09-18T00:00:00"/>
    <s v="Papeleta 521/2017"/>
    <x v="0"/>
  </r>
  <r>
    <s v="23083.002703/2014-17"/>
    <s v="006/2017"/>
    <d v="2018-02-09T00:00:00"/>
    <x v="5"/>
    <s v="Curso de Especialização &quot;Docência na Educação Infantil&quot;"/>
    <n v="139"/>
    <x v="21"/>
    <s v="-"/>
    <x v="9"/>
    <n v="24.75"/>
    <n v="99"/>
    <x v="0"/>
    <x v="1"/>
    <x v="9"/>
    <n v="99"/>
    <d v="2017-09-18T00:00:00"/>
    <s v="Papeleta 521/2017"/>
    <x v="0"/>
  </r>
  <r>
    <s v="23083.002703/2014-17"/>
    <s v="006/2017"/>
    <d v="2018-02-09T00:00:00"/>
    <x v="5"/>
    <s v="Curso de Especialização &quot;Docência na Educação Infantil&quot;"/>
    <n v="3"/>
    <x v="44"/>
    <s v="-"/>
    <x v="5"/>
    <n v="48.93"/>
    <n v="48.93"/>
    <x v="0"/>
    <x v="3"/>
    <x v="5"/>
    <n v="48.93"/>
    <d v="2017-10-17T00:00:00"/>
    <s v="Papeleta 711/2017"/>
    <x v="0"/>
  </r>
  <r>
    <s v="23083.002703/2014-17"/>
    <s v="006/2017"/>
    <d v="2018-02-09T00:00:00"/>
    <x v="5"/>
    <s v="Curso de Especialização &quot;Docência na Educação Infantil&quot;"/>
    <n v="109"/>
    <x v="45"/>
    <s v="-"/>
    <x v="12"/>
    <n v="5.43"/>
    <n v="70.59"/>
    <x v="0"/>
    <x v="3"/>
    <x v="12"/>
    <n v="70.59"/>
    <d v="2017-10-17T00:00:00"/>
    <s v="Papeleta 711/2017"/>
    <x v="0"/>
  </r>
  <r>
    <s v="23083.002703/2014-17"/>
    <s v="006/2017"/>
    <d v="2018-02-09T00:00:00"/>
    <x v="5"/>
    <s v="Curso de Especialização &quot;Docência na Educação Infantil&quot;"/>
    <n v="125"/>
    <x v="46"/>
    <s v="-"/>
    <x v="0"/>
    <n v="16.47"/>
    <n v="82.35"/>
    <x v="0"/>
    <x v="3"/>
    <x v="0"/>
    <n v="82.35"/>
    <d v="2017-10-17T00:00:00"/>
    <s v="Papeleta 711/2017"/>
    <x v="0"/>
  </r>
  <r>
    <s v="23083.002703/2014-17"/>
    <s v="006/2017"/>
    <d v="2018-02-09T00:00:00"/>
    <x v="5"/>
    <s v="Curso de Especialização &quot;Docência na Educação Infantil&quot;"/>
    <n v="126"/>
    <x v="25"/>
    <s v="-"/>
    <x v="9"/>
    <n v="18.89"/>
    <n v="75.56"/>
    <x v="0"/>
    <x v="3"/>
    <x v="9"/>
    <n v="75.56"/>
    <d v="2017-10-17T00:00:00"/>
    <s v="Papeleta 711/2017"/>
    <x v="0"/>
  </r>
  <r>
    <s v="23083.002703/2014-17"/>
    <s v="006/2017"/>
    <d v="2018-02-09T00:00:00"/>
    <x v="5"/>
    <s v="Curso de Especialização &quot;Docência na Educação Infantil&quot;"/>
    <n v="127"/>
    <x v="26"/>
    <s v="-"/>
    <x v="9"/>
    <n v="16.45"/>
    <n v="65.8"/>
    <x v="0"/>
    <x v="3"/>
    <x v="9"/>
    <n v="65.8"/>
    <d v="2017-10-17T00:00:00"/>
    <s v="Papeleta 711/2017"/>
    <x v="0"/>
  </r>
  <r>
    <s v="23083.002703/2014-17"/>
    <s v="006/2017"/>
    <d v="2018-02-09T00:00:00"/>
    <x v="5"/>
    <s v="Curso de Especialização &quot;Docência na Educação Infantil&quot;"/>
    <n v="128"/>
    <x v="27"/>
    <s v="-"/>
    <x v="6"/>
    <n v="20"/>
    <n v="160"/>
    <x v="0"/>
    <x v="3"/>
    <x v="6"/>
    <n v="160"/>
    <d v="2017-10-17T00:00:00"/>
    <s v="Papeleta 711/2017"/>
    <x v="0"/>
  </r>
  <r>
    <s v="23083.002703/2014-17"/>
    <s v="006/2017"/>
    <d v="2018-02-09T00:00:00"/>
    <x v="5"/>
    <s v="Curso de Especialização &quot;Docência na Educação Infantil&quot;"/>
    <n v="129"/>
    <x v="28"/>
    <s v="-"/>
    <x v="9"/>
    <n v="20"/>
    <n v="80"/>
    <x v="0"/>
    <x v="3"/>
    <x v="9"/>
    <n v="80"/>
    <d v="2017-10-17T00:00:00"/>
    <s v="Papeleta 711/2017"/>
    <x v="0"/>
  </r>
  <r>
    <s v="23083.002703/2014-17"/>
    <s v="006/2017"/>
    <d v="2018-02-09T00:00:00"/>
    <x v="5"/>
    <s v="Curso de Especialização &quot;Docência na Educação Infantil&quot;"/>
    <n v="49"/>
    <x v="34"/>
    <s v="-"/>
    <x v="9"/>
    <n v="6.99"/>
    <n v="27.96"/>
    <x v="0"/>
    <x v="0"/>
    <x v="9"/>
    <n v="27.96"/>
    <d v="2018-01-31T00:00:00"/>
    <s v="Papeleta 97/2018"/>
    <x v="0"/>
  </r>
  <r>
    <s v="23083.002703/2014-17"/>
    <s v="006/2017"/>
    <d v="2018-02-09T00:00:00"/>
    <x v="5"/>
    <s v="Curso de Especialização &quot;Docência na Educação Infantil&quot;"/>
    <n v="117"/>
    <x v="47"/>
    <s v="-"/>
    <x v="0"/>
    <n v="6.14"/>
    <n v="30.7"/>
    <x v="0"/>
    <x v="0"/>
    <x v="0"/>
    <n v="30.7"/>
    <d v="2018-01-31T00:00:00"/>
    <s v="Papeleta 97/2018"/>
    <x v="0"/>
  </r>
  <r>
    <s v="23083.002703/2014-17"/>
    <s v="006/2017"/>
    <d v="2018-02-09T00:00:00"/>
    <x v="5"/>
    <s v="Curso de Especialização &quot;Docência na Educação Infantil&quot;"/>
    <n v="123"/>
    <x v="48"/>
    <s v="-"/>
    <x v="13"/>
    <n v="27.29"/>
    <n v="654.96"/>
    <x v="0"/>
    <x v="0"/>
    <x v="13"/>
    <n v="654.96"/>
    <d v="2018-01-31T00:00:00"/>
    <s v="Papeleta 97/2018"/>
    <x v="0"/>
  </r>
  <r>
    <s v="23083.002703/2014-17"/>
    <s v="006/2017"/>
    <d v="2018-02-09T00:00:00"/>
    <x v="6"/>
    <s v="Pró - Reitoria de Extensão"/>
    <n v="146"/>
    <x v="49"/>
    <s v="-"/>
    <x v="2"/>
    <n v="9.5399999999999991"/>
    <n v="95.399999999999991"/>
    <x v="0"/>
    <x v="1"/>
    <x v="2"/>
    <n v="95.399999999999991"/>
    <d v="2017-09-18T00:00:00"/>
    <s v="Papeleta 521/2017"/>
    <x v="0"/>
  </r>
  <r>
    <s v="23083.002703/2014-17"/>
    <s v="006/2017"/>
    <d v="2018-02-09T00:00:00"/>
    <x v="6"/>
    <s v="Pró - Reitoria de Extensão"/>
    <n v="147"/>
    <x v="50"/>
    <s v="-"/>
    <x v="2"/>
    <n v="8.84"/>
    <n v="88.4"/>
    <x v="0"/>
    <x v="1"/>
    <x v="2"/>
    <n v="88.4"/>
    <d v="2017-09-18T00:00:00"/>
    <s v="Papeleta 521/2017"/>
    <x v="0"/>
  </r>
  <r>
    <s v="23083.002703/2014-17"/>
    <s v="006/2017"/>
    <d v="2018-02-09T00:00:00"/>
    <x v="6"/>
    <s v="Pró - Reitoria de Extensão"/>
    <n v="150"/>
    <x v="51"/>
    <s v="-"/>
    <x v="2"/>
    <n v="5.83"/>
    <n v="58.3"/>
    <x v="0"/>
    <x v="1"/>
    <x v="2"/>
    <n v="58.3"/>
    <d v="2017-09-18T00:00:00"/>
    <s v="Papeleta 521/2017"/>
    <x v="0"/>
  </r>
  <r>
    <s v="23083.002703/2014-17"/>
    <s v="006/2017"/>
    <d v="2018-02-09T00:00:00"/>
    <x v="6"/>
    <s v="Pró - Reitoria de Extensão"/>
    <n v="106"/>
    <x v="52"/>
    <s v="-"/>
    <x v="3"/>
    <n v="8.56"/>
    <n v="171.20000000000002"/>
    <x v="0"/>
    <x v="3"/>
    <x v="3"/>
    <n v="171.20000000000002"/>
    <d v="2017-10-17T00:00:00"/>
    <s v="Papeleta 711/2017"/>
    <x v="0"/>
  </r>
  <r>
    <s v="23083.002703/2014-17"/>
    <s v="006/2017"/>
    <d v="2018-02-09T00:00:00"/>
    <x v="6"/>
    <s v="Pró - Reitoria de Extensão"/>
    <n v="107"/>
    <x v="53"/>
    <s v="-"/>
    <x v="3"/>
    <n v="9.23"/>
    <n v="184.60000000000002"/>
    <x v="0"/>
    <x v="3"/>
    <x v="3"/>
    <n v="184.60000000000002"/>
    <d v="2017-10-17T00:00:00"/>
    <s v="Papeleta 711/2017"/>
    <x v="0"/>
  </r>
  <r>
    <s v="23083.002703/2014-17"/>
    <s v="006/2017"/>
    <d v="2018-02-09T00:00:00"/>
    <x v="6"/>
    <s v="Pró - Reitoria de Extensão"/>
    <n v="108"/>
    <x v="24"/>
    <s v="-"/>
    <x v="3"/>
    <n v="10.38"/>
    <n v="207.60000000000002"/>
    <x v="0"/>
    <x v="3"/>
    <x v="3"/>
    <n v="207.60000000000002"/>
    <d v="2017-10-17T00:00:00"/>
    <s v="Papeleta 711/2017"/>
    <x v="0"/>
  </r>
  <r>
    <s v="23083.002703/2014-17"/>
    <s v="006/2017"/>
    <d v="2018-02-09T00:00:00"/>
    <x v="6"/>
    <s v="Pró - Reitoria de Extensão"/>
    <n v="109"/>
    <x v="45"/>
    <s v="-"/>
    <x v="3"/>
    <n v="5.43"/>
    <n v="108.6"/>
    <x v="0"/>
    <x v="3"/>
    <x v="3"/>
    <n v="108.6"/>
    <d v="2017-10-17T00:00:00"/>
    <s v="Papeleta 711/2017"/>
    <x v="0"/>
  </r>
  <r>
    <s v="23083.002703/2014-17"/>
    <s v="006/2017"/>
    <d v="2018-02-09T00:00:00"/>
    <x v="6"/>
    <s v="Pró - Reitoria de Extensão"/>
    <n v="110"/>
    <x v="54"/>
    <s v="-"/>
    <x v="2"/>
    <n v="17.57"/>
    <n v="175.7"/>
    <x v="0"/>
    <x v="3"/>
    <x v="2"/>
    <n v="175.7"/>
    <d v="2017-10-17T00:00:00"/>
    <s v="Papeleta 711/2017"/>
    <x v="0"/>
  </r>
  <r>
    <s v="23083.002703/2014-17"/>
    <s v="006/2017"/>
    <d v="2018-02-09T00:00:00"/>
    <x v="6"/>
    <s v="Pró - Reitoria de Extensão"/>
    <n v="111"/>
    <x v="55"/>
    <s v="-"/>
    <x v="2"/>
    <n v="33.119999999999997"/>
    <n v="331.2"/>
    <x v="0"/>
    <x v="3"/>
    <x v="2"/>
    <n v="331.2"/>
    <d v="2017-10-17T00:00:00"/>
    <s v="Papeleta 711/2017"/>
    <x v="0"/>
  </r>
  <r>
    <s v="23083.002703/2014-17"/>
    <s v="006/2017"/>
    <d v="2018-02-09T00:00:00"/>
    <x v="6"/>
    <s v="Pró - Reitoria de Extensão"/>
    <n v="112"/>
    <x v="56"/>
    <s v="-"/>
    <x v="3"/>
    <n v="6.45"/>
    <n v="129"/>
    <x v="0"/>
    <x v="3"/>
    <x v="3"/>
    <n v="129"/>
    <d v="2017-10-17T00:00:00"/>
    <s v="Papeleta 711/2017"/>
    <x v="0"/>
  </r>
  <r>
    <s v="23083.002703/2014-17"/>
    <s v="006/2017"/>
    <d v="2018-02-09T00:00:00"/>
    <x v="6"/>
    <s v="Pró - Reitoria de Extensão"/>
    <n v="113"/>
    <x v="57"/>
    <s v="-"/>
    <x v="3"/>
    <n v="7.22"/>
    <n v="144.4"/>
    <x v="0"/>
    <x v="3"/>
    <x v="3"/>
    <n v="144.4"/>
    <d v="2017-10-17T00:00:00"/>
    <s v="Papeleta 711/2017"/>
    <x v="0"/>
  </r>
  <r>
    <s v="23083.002703/2014-17"/>
    <s v="006/2017"/>
    <d v="2018-02-09T00:00:00"/>
    <x v="6"/>
    <s v="Pró - Reitoria de Extensão"/>
    <n v="114"/>
    <x v="58"/>
    <s v="-"/>
    <x v="3"/>
    <n v="6.63"/>
    <n v="132.6"/>
    <x v="0"/>
    <x v="3"/>
    <x v="3"/>
    <n v="132.6"/>
    <d v="2017-10-17T00:00:00"/>
    <s v="Papeleta 711/2017"/>
    <x v="0"/>
  </r>
  <r>
    <s v="23083.002703/2014-17"/>
    <s v="006/2017"/>
    <d v="2018-02-09T00:00:00"/>
    <x v="6"/>
    <s v="Pró - Reitoria de Extensão"/>
    <n v="124"/>
    <x v="59"/>
    <s v="-"/>
    <x v="2"/>
    <n v="61.76"/>
    <n v="617.6"/>
    <x v="0"/>
    <x v="3"/>
    <x v="2"/>
    <n v="617.6"/>
    <d v="2017-10-17T00:00:00"/>
    <s v="Papeleta 711/2017"/>
    <x v="0"/>
  </r>
  <r>
    <s v="23083.002703/2014-17"/>
    <s v="006/2017"/>
    <d v="2018-02-09T00:00:00"/>
    <x v="6"/>
    <s v="Pró - Reitoria de Extensão"/>
    <n v="83"/>
    <x v="60"/>
    <s v="-"/>
    <x v="1"/>
    <n v="18.5"/>
    <n v="37"/>
    <x v="0"/>
    <x v="5"/>
    <x v="1"/>
    <n v="37"/>
    <d v="2017-08-25T00:00:00"/>
    <s v="Papeleta 463/2017"/>
    <x v="0"/>
  </r>
  <r>
    <s v="23083.002703/2014-17"/>
    <s v="006/2017"/>
    <d v="2018-02-09T00:00:00"/>
    <x v="6"/>
    <s v="Pró - Reitoria de Extensão"/>
    <n v="85"/>
    <x v="61"/>
    <s v="-"/>
    <x v="1"/>
    <n v="24.4"/>
    <n v="48.8"/>
    <x v="0"/>
    <x v="5"/>
    <x v="1"/>
    <n v="48.8"/>
    <d v="2017-08-25T00:00:00"/>
    <s v="Papeleta 463/2017"/>
    <x v="0"/>
  </r>
  <r>
    <s v="23083.002703/2014-17"/>
    <s v="006/2017"/>
    <d v="2018-02-09T00:00:00"/>
    <x v="6"/>
    <s v="Pró - Reitoria de Extensão"/>
    <n v="86"/>
    <x v="62"/>
    <s v="-"/>
    <x v="1"/>
    <n v="20"/>
    <n v="40"/>
    <x v="0"/>
    <x v="5"/>
    <x v="1"/>
    <n v="40"/>
    <d v="2017-08-25T00:00:00"/>
    <s v="Papeleta 463/2017"/>
    <x v="0"/>
  </r>
  <r>
    <s v="23083.002703/2014-17"/>
    <s v="006/2017"/>
    <d v="2018-02-09T00:00:00"/>
    <x v="6"/>
    <s v="Pró - Reitoria de Extensão"/>
    <n v="95"/>
    <x v="63"/>
    <s v="-"/>
    <x v="3"/>
    <n v="13.28"/>
    <n v="265.59999999999997"/>
    <x v="0"/>
    <x v="0"/>
    <x v="3"/>
    <n v="265.59999999999997"/>
    <d v="2018-01-31T00:00:00"/>
    <s v="Papeleta 97/2018"/>
    <x v="0"/>
  </r>
  <r>
    <s v="23083.002703/2014-17"/>
    <s v="006/2017"/>
    <d v="2018-02-09T00:00:00"/>
    <x v="6"/>
    <s v="Pró - Reitoria de Extensão"/>
    <n v="123"/>
    <x v="48"/>
    <s v="-"/>
    <x v="2"/>
    <n v="27.29"/>
    <n v="272.89999999999998"/>
    <x v="0"/>
    <x v="0"/>
    <x v="2"/>
    <n v="272.89999999999998"/>
    <d v="2018-01-31T00:00:00"/>
    <s v="Papeleta 97/2018"/>
    <x v="0"/>
  </r>
  <r>
    <s v="23083.002703/2014-17"/>
    <s v="006/2017"/>
    <d v="2018-02-09T00:00:00"/>
    <x v="6"/>
    <s v="Pró - Reitoria de Extensão"/>
    <n v="148"/>
    <x v="64"/>
    <s v="-"/>
    <x v="2"/>
    <n v="4.1500000000000004"/>
    <n v="41.5"/>
    <x v="0"/>
    <x v="0"/>
    <x v="2"/>
    <n v="41.5"/>
    <d v="2018-01-31T00:00:00"/>
    <s v="Papeleta 97/2018"/>
    <x v="0"/>
  </r>
  <r>
    <s v="23083.002703/2014-17"/>
    <s v="006/2017"/>
    <d v="2018-02-09T00:00:00"/>
    <x v="6"/>
    <s v="Pró - Reitoria de Extensão"/>
    <n v="149"/>
    <x v="65"/>
    <s v="-"/>
    <x v="2"/>
    <n v="6.26"/>
    <n v="62.599999999999994"/>
    <x v="0"/>
    <x v="0"/>
    <x v="2"/>
    <n v="62.599999999999994"/>
    <d v="2018-01-31T00:00:00"/>
    <s v="Papeleta 97/2018"/>
    <x v="0"/>
  </r>
  <r>
    <s v="23083.002703/2014-17"/>
    <s v="006/2017"/>
    <d v="2018-02-09T00:00:00"/>
    <x v="6"/>
    <s v="Pró - Reitoria de Extensão"/>
    <n v="151"/>
    <x v="66"/>
    <s v="-"/>
    <x v="2"/>
    <n v="4.42"/>
    <n v="44.2"/>
    <x v="0"/>
    <x v="0"/>
    <x v="2"/>
    <n v="44.2"/>
    <d v="2018-01-31T00:00:00"/>
    <s v="Papeleta 97/2018"/>
    <x v="0"/>
  </r>
  <r>
    <s v="23083.002703/2014-17"/>
    <s v="006/2017"/>
    <d v="2018-02-09T00:00:00"/>
    <x v="6"/>
    <s v="Pró - Reitoria de Extensão"/>
    <n v="152"/>
    <x v="67"/>
    <s v="-"/>
    <x v="2"/>
    <n v="6.6"/>
    <n v="66"/>
    <x v="0"/>
    <x v="0"/>
    <x v="2"/>
    <n v="66"/>
    <d v="2018-01-31T00:00:00"/>
    <s v="Papeleta 97/2018"/>
    <x v="0"/>
  </r>
  <r>
    <s v="23083.002703/2014-17"/>
    <s v="006/2017"/>
    <d v="2018-02-09T00:00:00"/>
    <x v="6"/>
    <s v="Pró - Reitoria de Extensão"/>
    <n v="153"/>
    <x v="68"/>
    <s v="-"/>
    <x v="1"/>
    <n v="2.66"/>
    <n v="5.32"/>
    <x v="0"/>
    <x v="0"/>
    <x v="1"/>
    <n v="5.32"/>
    <d v="2018-01-31T00:00:00"/>
    <s v="Papeleta 97/2018"/>
    <x v="0"/>
  </r>
  <r>
    <s v="23083.002703/2014-17"/>
    <s v="006/2017"/>
    <d v="2018-02-09T00:00:00"/>
    <x v="6"/>
    <s v="Pró - Reitoria de Extensão"/>
    <n v="154"/>
    <x v="69"/>
    <s v="-"/>
    <x v="1"/>
    <n v="10.91"/>
    <n v="21.82"/>
    <x v="0"/>
    <x v="0"/>
    <x v="1"/>
    <n v="21.82"/>
    <d v="2018-01-31T00:00:00"/>
    <s v="Papeleta 97/2018"/>
    <x v="0"/>
  </r>
  <r>
    <s v="23083.002703/2014-17"/>
    <s v="006/2017"/>
    <d v="2018-02-09T00:00:00"/>
    <x v="6"/>
    <s v="Pró - Reitoria de Extensão"/>
    <n v="155"/>
    <x v="70"/>
    <s v="-"/>
    <x v="2"/>
    <n v="4.1900000000000004"/>
    <n v="41.900000000000006"/>
    <x v="0"/>
    <x v="0"/>
    <x v="2"/>
    <n v="41.900000000000006"/>
    <d v="2018-01-31T00:00:00"/>
    <s v="Papeleta 97/2018"/>
    <x v="0"/>
  </r>
  <r>
    <s v="23083.002703/2014-17"/>
    <s v="006/2017"/>
    <d v="2018-02-09T00:00:00"/>
    <x v="6"/>
    <s v="Pró - Reitoria de Extensão"/>
    <n v="156"/>
    <x v="71"/>
    <s v="-"/>
    <x v="2"/>
    <n v="4.12"/>
    <n v="41.2"/>
    <x v="0"/>
    <x v="0"/>
    <x v="2"/>
    <n v="41.2"/>
    <d v="2018-01-31T00:00:00"/>
    <s v="Papeleta 97/2018"/>
    <x v="0"/>
  </r>
  <r>
    <s v="23083.002703/2014-17"/>
    <s v="006/2017"/>
    <d v="2018-02-09T00:00:00"/>
    <x v="6"/>
    <s v="Pró - Reitoria de Extensão"/>
    <n v="157"/>
    <x v="72"/>
    <s v="-"/>
    <x v="2"/>
    <n v="5.52"/>
    <n v="55.199999999999996"/>
    <x v="0"/>
    <x v="0"/>
    <x v="2"/>
    <n v="55.199999999999996"/>
    <d v="2018-01-31T00:00:00"/>
    <s v="Papeleta 97/2018"/>
    <x v="0"/>
  </r>
  <r>
    <s v="23083.002703/2014-17"/>
    <s v="006/2017"/>
    <d v="2018-02-09T00:00:00"/>
    <x v="6"/>
    <s v="Pró - Reitoria de Extensão"/>
    <n v="158"/>
    <x v="73"/>
    <s v="-"/>
    <x v="2"/>
    <n v="7.02"/>
    <n v="70.199999999999989"/>
    <x v="0"/>
    <x v="0"/>
    <x v="2"/>
    <n v="70.199999999999989"/>
    <d v="2018-01-31T00:00:00"/>
    <s v="Papeleta 97/2018"/>
    <x v="0"/>
  </r>
  <r>
    <s v="23083.002703/2014-17"/>
    <s v="006/2017"/>
    <d v="2018-02-09T00:00:00"/>
    <x v="7"/>
    <s v="PROEXT - Mãos que Criam - Projeto de Capacitação para Promoção Social"/>
    <n v="32"/>
    <x v="74"/>
    <s v="-"/>
    <x v="2"/>
    <n v="39.39"/>
    <n v="393.9"/>
    <x v="0"/>
    <x v="3"/>
    <x v="2"/>
    <n v="393.9"/>
    <d v="2017-10-17T00:00:00"/>
    <s v="Papeleta 711/2017"/>
    <x v="0"/>
  </r>
  <r>
    <s v="23083.002703/2014-17"/>
    <s v="006/2017"/>
    <d v="2018-02-09T00:00:00"/>
    <x v="7"/>
    <s v="PROEXT - Mãos que Criam - Projeto de Capacitação para Promoção Social"/>
    <n v="114"/>
    <x v="58"/>
    <s v="-"/>
    <x v="3"/>
    <n v="6.63"/>
    <n v="132.6"/>
    <x v="0"/>
    <x v="3"/>
    <x v="3"/>
    <n v="132.6"/>
    <d v="2017-10-17T00:00:00"/>
    <s v="Papeleta 711/2017"/>
    <x v="0"/>
  </r>
  <r>
    <s v="23083.002703/2014-17"/>
    <s v="006/2017"/>
    <d v="2018-02-09T00:00:00"/>
    <x v="7"/>
    <s v="PROEXT - Mãos que Criam - Projeto de Capacitação para Promoção Social"/>
    <n v="45"/>
    <x v="75"/>
    <s v="-"/>
    <x v="0"/>
    <n v="13.91"/>
    <n v="69.55"/>
    <x v="0"/>
    <x v="6"/>
    <x v="0"/>
    <n v="69.55"/>
    <d v="2017-09-18T00:00:00"/>
    <s v="Papeleta 504/2017"/>
    <x v="0"/>
  </r>
  <r>
    <s v="23083.002703/2014-17"/>
    <s v="006/2017"/>
    <d v="2018-02-09T00:00:00"/>
    <x v="7"/>
    <s v="PROEXT - Mãos que Criam - Projeto de Capacitação para Promoção Social"/>
    <n v="30"/>
    <x v="76"/>
    <s v="-"/>
    <x v="3"/>
    <n v="45.74"/>
    <n v="914.80000000000007"/>
    <x v="0"/>
    <x v="7"/>
    <x v="3"/>
    <n v="914.80000000000007"/>
    <d v="2017-09-19T00:00:00"/>
    <s v="Papeleta 503/2017"/>
    <x v="0"/>
  </r>
  <r>
    <s v="23083.002703/2014-17"/>
    <s v="006/2017"/>
    <d v="2018-02-09T00:00:00"/>
    <x v="7"/>
    <s v="PROEXT - Mãos que Criam - Projeto de Capacitação para Promoção Social"/>
    <n v="17"/>
    <x v="30"/>
    <s v="-"/>
    <x v="11"/>
    <n v="1"/>
    <n v="12"/>
    <x v="0"/>
    <x v="4"/>
    <x v="11"/>
    <n v="12"/>
    <d v="2017-10-18T00:00:00"/>
    <s v="Papeleta 576/2017"/>
    <x v="0"/>
  </r>
  <r>
    <s v="23083.002703/2014-17"/>
    <s v="006/2017"/>
    <d v="2018-02-09T00:00:00"/>
    <x v="7"/>
    <s v="PROEXT - Mãos que Criam - Projeto de Capacitação para Promoção Social"/>
    <n v="18"/>
    <x v="31"/>
    <s v="-"/>
    <x v="11"/>
    <n v="0.98"/>
    <n v="11.76"/>
    <x v="0"/>
    <x v="4"/>
    <x v="11"/>
    <n v="11.76"/>
    <d v="2017-10-18T00:00:00"/>
    <s v="Papeleta 576/2017"/>
    <x v="0"/>
  </r>
  <r>
    <s v="23083.002703/2014-17"/>
    <s v="006/2017"/>
    <d v="2018-02-09T00:00:00"/>
    <x v="7"/>
    <s v="PROEXT - Mãos que Criam - Projeto de Capacitação para Promoção Social"/>
    <n v="19"/>
    <x v="33"/>
    <s v="-"/>
    <x v="11"/>
    <n v="2.61"/>
    <n v="31.32"/>
    <x v="0"/>
    <x v="0"/>
    <x v="11"/>
    <n v="31.32"/>
    <d v="2018-01-31T00:00:00"/>
    <s v="Papeleta 97/2018"/>
    <x v="0"/>
  </r>
  <r>
    <s v="23083.002703/2014-17"/>
    <s v="006/2017"/>
    <d v="2018-02-09T00:00:00"/>
    <x v="7"/>
    <s v="PROEXT - Mãos que Criam - Projeto de Capacitação para Promoção Social"/>
    <n v="48"/>
    <x v="77"/>
    <s v="-"/>
    <x v="5"/>
    <n v="36"/>
    <n v="36"/>
    <x v="0"/>
    <x v="0"/>
    <x v="5"/>
    <n v="36"/>
    <d v="2018-01-31T00:00:00"/>
    <s v="Papeleta 97/2018"/>
    <x v="0"/>
  </r>
  <r>
    <s v="23083.002703/2014-17"/>
    <s v="006/2017"/>
    <d v="2018-02-09T00:00:00"/>
    <x v="8"/>
    <s v="Imprensa Universitária"/>
    <n v="1"/>
    <x v="78"/>
    <s v="-"/>
    <x v="1"/>
    <n v="24.32"/>
    <n v="48.64"/>
    <x v="0"/>
    <x v="0"/>
    <x v="1"/>
    <n v="48.64"/>
    <d v="2018-01-31T00:00:00"/>
    <s v="Papeleta 97/2018"/>
    <x v="0"/>
  </r>
  <r>
    <s v="23083.002703/2014-17"/>
    <s v="006/2017"/>
    <d v="2018-02-09T00:00:00"/>
    <x v="9"/>
    <s v="Centro de Arte e Cultura"/>
    <n v="9"/>
    <x v="4"/>
    <s v="-"/>
    <x v="3"/>
    <n v="6.57"/>
    <n v="131.4"/>
    <x v="0"/>
    <x v="1"/>
    <x v="3"/>
    <n v="131.4"/>
    <d v="2017-09-18T00:00:00"/>
    <s v="Papeleta 521/2017"/>
    <x v="0"/>
  </r>
  <r>
    <s v="23083.002703/2014-17"/>
    <s v="006/2017"/>
    <d v="2018-02-09T00:00:00"/>
    <x v="9"/>
    <s v="Centro de Arte e Cultura"/>
    <n v="34"/>
    <x v="5"/>
    <s v="-"/>
    <x v="2"/>
    <n v="1.1000000000000001"/>
    <n v="11"/>
    <x v="0"/>
    <x v="1"/>
    <x v="2"/>
    <n v="11"/>
    <d v="2017-09-18T00:00:00"/>
    <s v="Papeleta 521/2017"/>
    <x v="0"/>
  </r>
  <r>
    <s v="23083.002703/2014-17"/>
    <s v="006/2017"/>
    <d v="2018-02-09T00:00:00"/>
    <x v="9"/>
    <s v="Centro de Arte e Cultura"/>
    <n v="32"/>
    <x v="74"/>
    <s v="-"/>
    <x v="2"/>
    <n v="39.39"/>
    <n v="393.9"/>
    <x v="0"/>
    <x v="3"/>
    <x v="2"/>
    <n v="393.9"/>
    <d v="2017-10-17T00:00:00"/>
    <s v="Papeleta 711/2017"/>
    <x v="0"/>
  </r>
  <r>
    <s v="23083.002703/2014-17"/>
    <s v="006/2017"/>
    <d v="2018-02-09T00:00:00"/>
    <x v="9"/>
    <s v="Centro de Arte e Cultura"/>
    <n v="36"/>
    <x v="79"/>
    <s v="-"/>
    <x v="2"/>
    <n v="21.57"/>
    <n v="215.7"/>
    <x v="0"/>
    <x v="3"/>
    <x v="2"/>
    <n v="215.7"/>
    <d v="2017-10-17T00:00:00"/>
    <s v="Papeleta 711/2017"/>
    <x v="0"/>
  </r>
  <r>
    <s v="23083.002703/2014-17"/>
    <s v="006/2017"/>
    <d v="2018-02-09T00:00:00"/>
    <x v="9"/>
    <s v="Centro de Arte e Cultura"/>
    <n v="51"/>
    <x v="80"/>
    <s v="-"/>
    <x v="14"/>
    <n v="19.100000000000001"/>
    <n v="496.6"/>
    <x v="0"/>
    <x v="6"/>
    <x v="14"/>
    <n v="496.6"/>
    <d v="2017-09-18T00:00:00"/>
    <s v="Papeleta 504/2017"/>
    <x v="0"/>
  </r>
  <r>
    <s v="23083.002703/2014-17"/>
    <s v="006/2017"/>
    <d v="2018-02-09T00:00:00"/>
    <x v="9"/>
    <s v="Centro de Arte e Cultura"/>
    <n v="5"/>
    <x v="32"/>
    <s v="-"/>
    <x v="2"/>
    <n v="21.1"/>
    <n v="211"/>
    <x v="0"/>
    <x v="0"/>
    <x v="2"/>
    <n v="211"/>
    <d v="2018-01-31T00:00:00"/>
    <s v="Papeleta 97/2018"/>
    <x v="0"/>
  </r>
  <r>
    <s v="23083.002703/2014-17"/>
    <s v="006/2017"/>
    <d v="2018-02-09T00:00:00"/>
    <x v="9"/>
    <s v="Centro de Arte e Cultura"/>
    <n v="6"/>
    <x v="81"/>
    <s v="-"/>
    <x v="2"/>
    <n v="13.04"/>
    <n v="130.39999999999998"/>
    <x v="0"/>
    <x v="0"/>
    <x v="2"/>
    <n v="130.39999999999998"/>
    <d v="2018-01-31T00:00:00"/>
    <s v="Papeleta 97/2018"/>
    <x v="0"/>
  </r>
  <r>
    <s v="23083.002703/2014-17"/>
    <s v="006/2017"/>
    <d v="2018-02-09T00:00:00"/>
    <x v="9"/>
    <s v="Centro de Arte e Cultura"/>
    <n v="7"/>
    <x v="0"/>
    <s v="-"/>
    <x v="0"/>
    <n v="33.54"/>
    <n v="167.7"/>
    <x v="0"/>
    <x v="0"/>
    <x v="0"/>
    <n v="167.7"/>
    <d v="2018-01-31T00:00:00"/>
    <s v="Papeleta 97/2018"/>
    <x v="0"/>
  </r>
  <r>
    <s v="23083.002703/2014-17"/>
    <s v="006/2017"/>
    <d v="2018-02-09T00:00:00"/>
    <x v="9"/>
    <s v="Centro de Arte e Cultura"/>
    <n v="28"/>
    <x v="82"/>
    <s v="-"/>
    <x v="3"/>
    <n v="125.99"/>
    <n v="2519.7999999999997"/>
    <x v="0"/>
    <x v="0"/>
    <x v="3"/>
    <n v="2519.7999999999997"/>
    <d v="2018-01-31T00:00:00"/>
    <s v="Papeleta 97/2018"/>
    <x v="0"/>
  </r>
  <r>
    <s v="23083.002703/2014-17"/>
    <s v="006/2017"/>
    <d v="2018-02-09T00:00:00"/>
    <x v="9"/>
    <s v="Centro de Arte e Cultura"/>
    <n v="31"/>
    <x v="83"/>
    <s v="-"/>
    <x v="2"/>
    <n v="32.33"/>
    <n v="323.29999999999995"/>
    <x v="0"/>
    <x v="0"/>
    <x v="2"/>
    <n v="323.29999999999995"/>
    <d v="2018-01-31T00:00:00"/>
    <s v="Papeleta 97/2018"/>
    <x v="0"/>
  </r>
  <r>
    <s v="23083.002703/2014-17"/>
    <s v="006/2017"/>
    <d v="2018-02-09T00:00:00"/>
    <x v="9"/>
    <s v="Centro de Arte e Cultura"/>
    <n v="35"/>
    <x v="84"/>
    <s v="-"/>
    <x v="2"/>
    <n v="1.49"/>
    <n v="14.9"/>
    <x v="0"/>
    <x v="0"/>
    <x v="2"/>
    <n v="14.9"/>
    <d v="2018-01-31T00:00:00"/>
    <s v="Papeleta 97/2018"/>
    <x v="0"/>
  </r>
  <r>
    <s v="23083.002703/2014-17"/>
    <s v="006/2017"/>
    <d v="2018-02-09T00:00:00"/>
    <x v="9"/>
    <s v="Centro de Arte e Cultura"/>
    <n v="50"/>
    <x v="35"/>
    <s v="-"/>
    <x v="2"/>
    <n v="15"/>
    <n v="150"/>
    <x v="0"/>
    <x v="0"/>
    <x v="2"/>
    <n v="150"/>
    <d v="2018-01-31T00:00:00"/>
    <s v="Papeleta 97/2018"/>
    <x v="0"/>
  </r>
  <r>
    <s v="23083.002703/2014-17"/>
    <s v="006/2017"/>
    <d v="2018-02-09T00:00:00"/>
    <x v="10"/>
    <s v="Editora Universidade Rural"/>
    <n v="118"/>
    <x v="85"/>
    <s v="-"/>
    <x v="9"/>
    <n v="104"/>
    <n v="416"/>
    <x v="0"/>
    <x v="1"/>
    <x v="9"/>
    <n v="416"/>
    <d v="2017-09-18T00:00:00"/>
    <s v="Papeleta 521/2017"/>
    <x v="0"/>
  </r>
  <r>
    <s v="23083.002703/2014-17"/>
    <s v="006/2017"/>
    <d v="2018-02-09T00:00:00"/>
    <x v="10"/>
    <s v="Editora Universidade Rural"/>
    <n v="146"/>
    <x v="49"/>
    <s v="-"/>
    <x v="9"/>
    <n v="9.5399999999999991"/>
    <n v="38.159999999999997"/>
    <x v="0"/>
    <x v="1"/>
    <x v="9"/>
    <n v="38.159999999999997"/>
    <d v="2017-09-18T00:00:00"/>
    <s v="Papeleta 521/2017"/>
    <x v="0"/>
  </r>
  <r>
    <s v="23083.002703/2014-17"/>
    <s v="006/2017"/>
    <d v="2018-02-09T00:00:00"/>
    <x v="10"/>
    <s v="Editora Universidade Rural"/>
    <n v="147"/>
    <x v="50"/>
    <s v="-"/>
    <x v="9"/>
    <n v="8.84"/>
    <n v="35.36"/>
    <x v="0"/>
    <x v="1"/>
    <x v="9"/>
    <n v="35.36"/>
    <d v="2017-09-18T00:00:00"/>
    <s v="Papeleta 521/2017"/>
    <x v="0"/>
  </r>
  <r>
    <s v="23083.002703/2014-17"/>
    <s v="006/2017"/>
    <d v="2018-02-09T00:00:00"/>
    <x v="10"/>
    <s v="Editora Universidade Rural"/>
    <n v="98"/>
    <x v="86"/>
    <s v="-"/>
    <x v="9"/>
    <n v="7.85"/>
    <n v="31.4"/>
    <x v="0"/>
    <x v="3"/>
    <x v="9"/>
    <n v="31.4"/>
    <d v="2017-10-17T00:00:00"/>
    <s v="Papeleta 711/2017"/>
    <x v="0"/>
  </r>
  <r>
    <s v="23083.002703/2014-17"/>
    <s v="006/2017"/>
    <d v="2018-02-09T00:00:00"/>
    <x v="10"/>
    <s v="Editora Universidade Rural"/>
    <n v="99"/>
    <x v="87"/>
    <s v="-"/>
    <x v="9"/>
    <n v="7.75"/>
    <n v="31"/>
    <x v="0"/>
    <x v="3"/>
    <x v="9"/>
    <n v="31"/>
    <d v="2017-10-17T00:00:00"/>
    <s v="Papeleta 711/2017"/>
    <x v="0"/>
  </r>
  <r>
    <s v="23083.002703/2014-17"/>
    <s v="006/2017"/>
    <d v="2018-02-09T00:00:00"/>
    <x v="10"/>
    <s v="Editora Universidade Rural"/>
    <n v="102"/>
    <x v="88"/>
    <s v="-"/>
    <x v="9"/>
    <n v="8.44"/>
    <n v="33.76"/>
    <x v="0"/>
    <x v="3"/>
    <x v="9"/>
    <n v="33.76"/>
    <d v="2017-10-17T00:00:00"/>
    <s v="Papeleta 711/2017"/>
    <x v="0"/>
  </r>
  <r>
    <s v="23083.002703/2014-17"/>
    <s v="006/2017"/>
    <d v="2018-02-09T00:00:00"/>
    <x v="10"/>
    <s v="Editora Universidade Rural"/>
    <n v="103"/>
    <x v="89"/>
    <s v="-"/>
    <x v="9"/>
    <n v="5.04"/>
    <n v="20.16"/>
    <x v="0"/>
    <x v="3"/>
    <x v="9"/>
    <n v="20.16"/>
    <d v="2017-10-17T00:00:00"/>
    <s v="Papeleta 711/2017"/>
    <x v="0"/>
  </r>
  <r>
    <s v="23083.002703/2014-17"/>
    <s v="006/2017"/>
    <d v="2018-02-09T00:00:00"/>
    <x v="10"/>
    <s v="Editora Universidade Rural"/>
    <n v="115"/>
    <x v="90"/>
    <s v="-"/>
    <x v="9"/>
    <n v="5.51"/>
    <n v="22.04"/>
    <x v="0"/>
    <x v="3"/>
    <x v="9"/>
    <n v="22.04"/>
    <d v="2017-10-17T00:00:00"/>
    <s v="Papeleta 711/2017"/>
    <x v="0"/>
  </r>
  <r>
    <s v="23083.002703/2014-17"/>
    <s v="006/2017"/>
    <d v="2018-02-09T00:00:00"/>
    <x v="10"/>
    <s v="Editora Universidade Rural"/>
    <n v="124"/>
    <x v="59"/>
    <s v="-"/>
    <x v="9"/>
    <n v="61.76"/>
    <n v="247.04"/>
    <x v="0"/>
    <x v="3"/>
    <x v="9"/>
    <n v="247.04"/>
    <d v="2017-10-17T00:00:00"/>
    <s v="Papeleta 711/2017"/>
    <x v="0"/>
  </r>
  <r>
    <s v="23083.002703/2014-17"/>
    <s v="006/2017"/>
    <d v="2018-02-09T00:00:00"/>
    <x v="10"/>
    <s v="Editora Universidade Rural"/>
    <n v="79"/>
    <x v="91"/>
    <s v="-"/>
    <x v="0"/>
    <n v="22.9"/>
    <n v="114.5"/>
    <x v="0"/>
    <x v="6"/>
    <x v="0"/>
    <n v="114.5"/>
    <d v="2017-09-18T00:00:00"/>
    <s v="Papeleta 504/2017"/>
    <x v="0"/>
  </r>
  <r>
    <s v="23083.002703/2014-17"/>
    <s v="006/2017"/>
    <d v="2018-02-09T00:00:00"/>
    <x v="10"/>
    <s v="Editora Universidade Rural"/>
    <n v="41"/>
    <x v="92"/>
    <s v="-"/>
    <x v="1"/>
    <n v="51.99"/>
    <n v="103.98"/>
    <x v="0"/>
    <x v="7"/>
    <x v="1"/>
    <n v="103.98"/>
    <d v="2017-09-19T00:00:00"/>
    <s v="Papeleta 503/2017"/>
    <x v="0"/>
  </r>
  <r>
    <s v="23083.002703/2014-17"/>
    <s v="006/2017"/>
    <d v="2018-02-09T00:00:00"/>
    <x v="10"/>
    <s v="Editora Universidade Rural"/>
    <n v="42"/>
    <x v="93"/>
    <s v="-"/>
    <x v="1"/>
    <n v="52.99"/>
    <n v="105.98"/>
    <x v="0"/>
    <x v="7"/>
    <x v="1"/>
    <n v="105.98"/>
    <d v="2017-09-19T00:00:00"/>
    <s v="Papeleta 503/2017"/>
    <x v="0"/>
  </r>
  <r>
    <s v="23083.002703/2014-17"/>
    <s v="006/2017"/>
    <d v="2018-02-09T00:00:00"/>
    <x v="10"/>
    <s v="Editora Universidade Rural"/>
    <n v="43"/>
    <x v="94"/>
    <s v="-"/>
    <x v="1"/>
    <n v="76.98"/>
    <n v="153.96"/>
    <x v="0"/>
    <x v="7"/>
    <x v="1"/>
    <n v="153.96"/>
    <d v="2017-09-19T00:00:00"/>
    <s v="Papeleta 503/2017"/>
    <x v="0"/>
  </r>
  <r>
    <s v="23083.002703/2014-17"/>
    <s v="006/2017"/>
    <d v="2018-02-09T00:00:00"/>
    <x v="10"/>
    <s v="Editora Universidade Rural"/>
    <n v="17"/>
    <x v="30"/>
    <s v="-"/>
    <x v="13"/>
    <n v="1"/>
    <n v="24"/>
    <x v="0"/>
    <x v="4"/>
    <x v="13"/>
    <n v="24"/>
    <d v="2017-10-18T00:00:00"/>
    <s v="Papeleta 576/2017"/>
    <x v="0"/>
  </r>
  <r>
    <s v="23083.002703/2014-17"/>
    <s v="006/2017"/>
    <d v="2018-02-09T00:00:00"/>
    <x v="10"/>
    <s v="Editora Universidade Rural"/>
    <n v="18"/>
    <x v="31"/>
    <s v="-"/>
    <x v="13"/>
    <n v="0.98"/>
    <n v="23.52"/>
    <x v="0"/>
    <x v="4"/>
    <x v="13"/>
    <n v="23.52"/>
    <d v="2017-10-18T00:00:00"/>
    <s v="Papeleta 576/2017"/>
    <x v="0"/>
  </r>
  <r>
    <s v="23083.002703/2014-17"/>
    <s v="006/2017"/>
    <d v="2018-02-09T00:00:00"/>
    <x v="10"/>
    <s v="Editora Universidade Rural"/>
    <n v="1"/>
    <x v="78"/>
    <s v="-"/>
    <x v="5"/>
    <n v="24.32"/>
    <n v="24.32"/>
    <x v="0"/>
    <x v="0"/>
    <x v="5"/>
    <n v="24.32"/>
    <d v="2018-01-31T00:00:00"/>
    <s v="Papeleta 97/2018"/>
    <x v="0"/>
  </r>
  <r>
    <s v="23083.002703/2014-17"/>
    <s v="006/2017"/>
    <d v="2018-02-09T00:00:00"/>
    <x v="10"/>
    <s v="Editora Universidade Rural"/>
    <n v="5"/>
    <x v="32"/>
    <s v="-"/>
    <x v="5"/>
    <n v="21.1"/>
    <n v="21.1"/>
    <x v="0"/>
    <x v="0"/>
    <x v="5"/>
    <n v="21.1"/>
    <d v="2018-01-31T00:00:00"/>
    <s v="Papeleta 97/2018"/>
    <x v="0"/>
  </r>
  <r>
    <s v="23083.002703/2014-17"/>
    <s v="006/2017"/>
    <d v="2018-02-09T00:00:00"/>
    <x v="10"/>
    <s v="Editora Universidade Rural"/>
    <n v="19"/>
    <x v="33"/>
    <s v="-"/>
    <x v="13"/>
    <n v="2.61"/>
    <n v="62.64"/>
    <x v="0"/>
    <x v="0"/>
    <x v="13"/>
    <n v="62.64"/>
    <d v="2018-01-31T00:00:00"/>
    <s v="Papeleta 97/2018"/>
    <x v="0"/>
  </r>
  <r>
    <s v="23083.002703/2014-17"/>
    <s v="006/2017"/>
    <d v="2018-02-09T00:00:00"/>
    <x v="10"/>
    <s v="Editora Universidade Rural"/>
    <n v="78"/>
    <x v="95"/>
    <s v="-"/>
    <x v="5"/>
    <n v="14"/>
    <n v="14"/>
    <x v="0"/>
    <x v="0"/>
    <x v="5"/>
    <n v="14"/>
    <d v="2018-01-31T00:00:00"/>
    <s v="Papeleta 97/2018"/>
    <x v="0"/>
  </r>
  <r>
    <s v="23083.002703/2014-17"/>
    <s v="006/2017"/>
    <d v="2018-02-09T00:00:00"/>
    <x v="10"/>
    <s v="Editora Universidade Rural"/>
    <n v="80"/>
    <x v="96"/>
    <s v="-"/>
    <x v="0"/>
    <n v="5"/>
    <n v="25"/>
    <x v="0"/>
    <x v="0"/>
    <x v="0"/>
    <n v="25"/>
    <d v="2018-01-31T00:00:00"/>
    <s v="Papeleta 97/2018"/>
    <x v="0"/>
  </r>
  <r>
    <s v="23083.002703/2014-17"/>
    <s v="006/2017"/>
    <d v="2018-02-09T00:00:00"/>
    <x v="10"/>
    <s v="Editora Universidade Rural"/>
    <n v="81"/>
    <x v="97"/>
    <s v="-"/>
    <x v="15"/>
    <n v="1.54"/>
    <n v="385"/>
    <x v="0"/>
    <x v="0"/>
    <x v="15"/>
    <n v="385"/>
    <d v="2018-01-31T00:00:00"/>
    <s v="Papeleta 97/2018"/>
    <x v="0"/>
  </r>
  <r>
    <s v="23083.002703/2014-17"/>
    <s v="006/2017"/>
    <d v="2018-02-09T00:00:00"/>
    <x v="11"/>
    <s v="CAIC"/>
    <n v="144"/>
    <x v="98"/>
    <s v="-"/>
    <x v="0"/>
    <n v="7.6"/>
    <n v="38"/>
    <x v="0"/>
    <x v="1"/>
    <x v="0"/>
    <n v="38"/>
    <d v="2017-09-18T00:00:00"/>
    <s v="Papeleta 521/2017"/>
    <x v="0"/>
  </r>
  <r>
    <s v="23083.002703/2014-17"/>
    <s v="006/2017"/>
    <d v="2018-02-09T00:00:00"/>
    <x v="11"/>
    <s v="CAIC"/>
    <n v="45"/>
    <x v="75"/>
    <s v="-"/>
    <x v="16"/>
    <n v="13.91"/>
    <n v="208.65"/>
    <x v="0"/>
    <x v="6"/>
    <x v="16"/>
    <n v="208.65"/>
    <d v="2017-09-18T00:00:00"/>
    <s v="Papeleta 504/2017"/>
    <x v="0"/>
  </r>
  <r>
    <s v="23083.002703/2014-17"/>
    <s v="006/2017"/>
    <d v="2018-02-09T00:00:00"/>
    <x v="11"/>
    <s v="CAIC"/>
    <n v="49"/>
    <x v="34"/>
    <s v="-"/>
    <x v="17"/>
    <n v="6.99"/>
    <n v="489.3"/>
    <x v="0"/>
    <x v="0"/>
    <x v="17"/>
    <n v="489.3"/>
    <d v="2018-01-31T00:00:00"/>
    <s v="Papeleta 97/2018"/>
    <x v="0"/>
  </r>
  <r>
    <s v="23083.002703/2014-17"/>
    <s v="006/2017"/>
    <d v="2018-02-09T00:00:00"/>
    <x v="11"/>
    <s v="CAIC"/>
    <n v="63"/>
    <x v="99"/>
    <s v="-"/>
    <x v="18"/>
    <n v="1.83"/>
    <n v="91.5"/>
    <x v="0"/>
    <x v="0"/>
    <x v="18"/>
    <n v="91.5"/>
    <d v="2018-01-31T00:00:00"/>
    <s v="Papeleta 97/2018"/>
    <x v="0"/>
  </r>
  <r>
    <s v="23083.002703/2014-17"/>
    <s v="006/2017"/>
    <d v="2018-02-09T00:00:00"/>
    <x v="11"/>
    <s v="CAIC"/>
    <n v="65"/>
    <x v="100"/>
    <s v="-"/>
    <x v="18"/>
    <n v="1.53"/>
    <n v="76.5"/>
    <x v="0"/>
    <x v="0"/>
    <x v="18"/>
    <n v="76.5"/>
    <d v="2018-01-31T00:00:00"/>
    <s v="Papeleta 97/2018"/>
    <x v="0"/>
  </r>
  <r>
    <s v="23083.002703/2014-17"/>
    <s v="006/2017"/>
    <d v="2018-02-09T00:00:00"/>
    <x v="11"/>
    <s v="CAIC"/>
    <n v="66"/>
    <x v="101"/>
    <s v="-"/>
    <x v="18"/>
    <n v="1.35"/>
    <n v="67.5"/>
    <x v="0"/>
    <x v="0"/>
    <x v="18"/>
    <n v="67.5"/>
    <d v="2018-01-31T00:00:00"/>
    <s v="Papeleta 97/2018"/>
    <x v="0"/>
  </r>
  <r>
    <s v="23083.002703/2014-17"/>
    <s v="006/2017"/>
    <d v="2018-02-09T00:00:00"/>
    <x v="11"/>
    <s v="CAIC"/>
    <n v="72"/>
    <x v="102"/>
    <s v="-"/>
    <x v="18"/>
    <n v="1.39"/>
    <n v="69.5"/>
    <x v="0"/>
    <x v="0"/>
    <x v="18"/>
    <n v="69.5"/>
    <d v="2018-01-31T00:00:00"/>
    <s v="Papeleta 97/2018"/>
    <x v="0"/>
  </r>
  <r>
    <s v="23083.002703/2014-17"/>
    <s v="006/2017"/>
    <d v="2018-02-09T00:00:00"/>
    <x v="11"/>
    <s v="CAIC"/>
    <n v="74"/>
    <x v="103"/>
    <s v="-"/>
    <x v="18"/>
    <n v="1.34"/>
    <n v="67"/>
    <x v="0"/>
    <x v="0"/>
    <x v="18"/>
    <n v="67"/>
    <d v="2018-01-31T00:00:00"/>
    <s v="Papeleta 97/2018"/>
    <x v="0"/>
  </r>
  <r>
    <s v="23083.002703/2014-17"/>
    <s v="006/2017"/>
    <d v="2018-02-09T00:00:00"/>
    <x v="11"/>
    <s v="CAIC"/>
    <n v="141"/>
    <x v="104"/>
    <s v="-"/>
    <x v="0"/>
    <n v="7.9"/>
    <n v="39.5"/>
    <x v="0"/>
    <x v="0"/>
    <x v="0"/>
    <n v="39.5"/>
    <d v="2018-01-31T00:00:00"/>
    <s v="Papeleta 97/2018"/>
    <x v="0"/>
  </r>
  <r>
    <s v="23083.002703/2014-17"/>
    <s v="006/2017"/>
    <d v="2018-02-09T00:00:00"/>
    <x v="11"/>
    <s v="CAIC"/>
    <n v="142"/>
    <x v="105"/>
    <s v="-"/>
    <x v="0"/>
    <n v="4.18"/>
    <n v="20.9"/>
    <x v="0"/>
    <x v="0"/>
    <x v="0"/>
    <n v="20.9"/>
    <d v="2018-01-31T00:00:00"/>
    <s v="Papeleta 97/2018"/>
    <x v="0"/>
  </r>
  <r>
    <s v="23083.002703/2014-17"/>
    <s v="006/2017"/>
    <d v="2018-02-09T00:00:00"/>
    <x v="11"/>
    <s v="CAIC"/>
    <n v="143"/>
    <x v="106"/>
    <s v="-"/>
    <x v="0"/>
    <n v="3"/>
    <n v="15"/>
    <x v="0"/>
    <x v="0"/>
    <x v="0"/>
    <n v="15"/>
    <d v="2018-01-31T00:00:00"/>
    <s v="Papeleta 97/2018"/>
    <x v="0"/>
  </r>
  <r>
    <s v="23083.002703/2014-17"/>
    <s v="006/2017"/>
    <d v="2018-02-09T00:00:00"/>
    <x v="11"/>
    <s v="CAIC"/>
    <n v="145"/>
    <x v="107"/>
    <s v="-"/>
    <x v="0"/>
    <n v="7.61"/>
    <n v="38.050000000000004"/>
    <x v="0"/>
    <x v="0"/>
    <x v="0"/>
    <n v="38.050000000000004"/>
    <d v="2018-01-31T00:00:00"/>
    <s v="Papeleta 97/2018"/>
    <x v="0"/>
  </r>
  <r>
    <s v="23083.002703/2014-17"/>
    <s v="006/2017"/>
    <d v="2018-02-09T00:00:00"/>
    <x v="12"/>
    <s v="CTUR"/>
    <n v="7"/>
    <x v="0"/>
    <s v="-"/>
    <x v="7"/>
    <n v="33.54"/>
    <n v="100.62"/>
    <x v="0"/>
    <x v="8"/>
    <x v="7"/>
    <n v="100.62"/>
    <s v="Entrega em 09/04/2018_x000a_"/>
    <s v="Papeleta 165/2018"/>
    <x v="0"/>
  </r>
  <r>
    <s v="23083.002703/2014-17"/>
    <s v="006/2017"/>
    <d v="2018-02-09T00:00:00"/>
    <x v="13"/>
    <s v="Licenciatura em Educação do Campo - PROCAMPO"/>
    <n v="45"/>
    <x v="75"/>
    <s v="-"/>
    <x v="19"/>
    <n v="13.91"/>
    <n v="765.05"/>
    <x v="0"/>
    <x v="6"/>
    <x v="19"/>
    <n v="765.05"/>
    <d v="2017-09-18T00:00:00"/>
    <s v="Papeleta 504/2017"/>
    <x v="0"/>
  </r>
  <r>
    <s v="23083.002703/2014-17"/>
    <s v="006/2017"/>
    <d v="2018-02-09T00:00:00"/>
    <x v="13"/>
    <s v="Licenciatura em Educação do Campo - PROCAMPO"/>
    <n v="17"/>
    <x v="30"/>
    <s v="-"/>
    <x v="20"/>
    <n v="1"/>
    <n v="120"/>
    <x v="0"/>
    <x v="4"/>
    <x v="20"/>
    <n v="120"/>
    <d v="2017-10-18T00:00:00"/>
    <s v="Papeleta 576/2017"/>
    <x v="0"/>
  </r>
  <r>
    <s v="23083.002703/2014-17"/>
    <s v="006/2017"/>
    <d v="2018-02-09T00:00:00"/>
    <x v="13"/>
    <s v="Licenciatura em Educação do Campo - PROCAMPO"/>
    <n v="18"/>
    <x v="31"/>
    <s v="-"/>
    <x v="20"/>
    <n v="0.98"/>
    <n v="117.6"/>
    <x v="0"/>
    <x v="4"/>
    <x v="20"/>
    <n v="117.6"/>
    <d v="2017-10-18T00:00:00"/>
    <s v="Papeleta 576/2017"/>
    <x v="0"/>
  </r>
  <r>
    <s v="23083.002703/2014-17"/>
    <s v="006/2017"/>
    <d v="2018-02-09T00:00:00"/>
    <x v="13"/>
    <s v="Licenciatura em Educação do Campo - PROCAMPO"/>
    <n v="19"/>
    <x v="33"/>
    <s v="-"/>
    <x v="20"/>
    <n v="2.61"/>
    <n v="313.2"/>
    <x v="0"/>
    <x v="0"/>
    <x v="20"/>
    <n v="313.2"/>
    <d v="2018-01-31T00:00:00"/>
    <s v="Papeleta 97/2018"/>
    <x v="0"/>
  </r>
  <r>
    <s v="23083.002703/2014-17"/>
    <s v="006/2017"/>
    <d v="2018-02-09T00:00:00"/>
    <x v="13"/>
    <s v="Licenciatura em Educação do Campo - PROCAMPO"/>
    <n v="49"/>
    <x v="34"/>
    <s v="-"/>
    <x v="21"/>
    <n v="6.99"/>
    <n v="699"/>
    <x v="0"/>
    <x v="0"/>
    <x v="21"/>
    <n v="454.35"/>
    <d v="2018-01-31T00:00:00"/>
    <s v="Papeleta 97/2018"/>
    <x v="0"/>
  </r>
  <r>
    <s v="23083.002703/2014-17"/>
    <s v="006/2017"/>
    <d v="2018-02-09T00:00:00"/>
    <x v="14"/>
    <s v="Departamento de Produtos Florestais"/>
    <n v="52"/>
    <x v="108"/>
    <s v="-"/>
    <x v="0"/>
    <n v="24.49"/>
    <n v="122.44999999999999"/>
    <x v="0"/>
    <x v="0"/>
    <x v="0"/>
    <n v="122.44999999999999"/>
    <d v="2018-01-31T00:00:00"/>
    <s v="Papeleta 97/2018"/>
    <x v="0"/>
  </r>
  <r>
    <s v="23083.002703/2014-17"/>
    <s v="006/2017"/>
    <d v="2018-02-09T00:00:00"/>
    <x v="15"/>
    <s v="Departamento de Arquitetura e Urbanismo"/>
    <n v="33"/>
    <x v="109"/>
    <s v="-"/>
    <x v="2"/>
    <n v="14.54"/>
    <n v="145.39999999999998"/>
    <x v="0"/>
    <x v="0"/>
    <x v="2"/>
    <n v="145.39999999999998"/>
    <d v="2018-01-31T00:00:00"/>
    <s v="Papeleta 97/2018"/>
    <x v="0"/>
  </r>
  <r>
    <s v="23083.002703/2014-17"/>
    <s v="006/2017"/>
    <d v="2018-02-09T00:00:00"/>
    <x v="15"/>
    <s v="Departamento de Arquitetura e Urbanismo"/>
    <n v="121"/>
    <x v="110"/>
    <s v="-"/>
    <x v="0"/>
    <n v="41.28"/>
    <n v="206.4"/>
    <x v="0"/>
    <x v="0"/>
    <x v="0"/>
    <n v="206.4"/>
    <d v="2018-01-31T00:00:00"/>
    <s v="Papeleta 97/2018"/>
    <x v="0"/>
  </r>
  <r>
    <s v="23083.002703/2014-17"/>
    <s v="006/2017"/>
    <d v="2018-02-09T00:00:00"/>
    <x v="16"/>
    <s v="Instituto de Zootecnia"/>
    <n v="27"/>
    <x v="39"/>
    <s v="-"/>
    <x v="22"/>
    <n v="97.46"/>
    <n v="2436.5"/>
    <x v="0"/>
    <x v="3"/>
    <x v="22"/>
    <n v="2436.5"/>
    <d v="2017-10-17T00:00:00"/>
    <s v="Papeleta 711/2017"/>
    <x v="0"/>
  </r>
  <r>
    <s v="23083.002703/2014-17"/>
    <s v="006/2017"/>
    <d v="2018-02-09T00:00:00"/>
    <x v="16"/>
    <s v="Instituto de Zootecnia"/>
    <n v="7"/>
    <x v="0"/>
    <s v="-"/>
    <x v="9"/>
    <n v="33.54"/>
    <n v="134.16"/>
    <x v="0"/>
    <x v="0"/>
    <x v="9"/>
    <n v="134.16"/>
    <d v="2018-01-31T00:00:00"/>
    <s v="Papeleta 97/2018"/>
    <x v="0"/>
  </r>
  <r>
    <s v="23083.002703/2014-17"/>
    <s v="006/2017"/>
    <d v="2018-02-09T00:00:00"/>
    <x v="17"/>
    <s v="Campus da UFRRJ em Três Rios"/>
    <n v="17"/>
    <x v="30"/>
    <s v="-"/>
    <x v="23"/>
    <n v="1"/>
    <n v="36"/>
    <x v="0"/>
    <x v="4"/>
    <x v="23"/>
    <n v="36"/>
    <d v="2017-10-18T00:00:00"/>
    <s v="Papeleta 576/2017"/>
    <x v="0"/>
  </r>
  <r>
    <s v="23083.002703/2014-17"/>
    <s v="006/2017"/>
    <d v="2018-02-09T00:00:00"/>
    <x v="17"/>
    <s v="Campus da UFRRJ em Três Rios"/>
    <n v="18"/>
    <x v="31"/>
    <s v="-"/>
    <x v="23"/>
    <n v="0.98"/>
    <n v="35.28"/>
    <x v="0"/>
    <x v="4"/>
    <x v="23"/>
    <n v="35.28"/>
    <d v="2017-10-18T00:00:00"/>
    <s v="Papeleta 576/2017"/>
    <x v="0"/>
  </r>
  <r>
    <s v="23083.002703/2014-17"/>
    <s v="006/2017"/>
    <d v="2018-02-09T00:00:00"/>
    <x v="17"/>
    <s v="Campus da UFRRJ em Três Rios"/>
    <n v="19"/>
    <x v="33"/>
    <s v="-"/>
    <x v="23"/>
    <n v="2.61"/>
    <n v="93.96"/>
    <x v="0"/>
    <x v="0"/>
    <x v="23"/>
    <n v="93.96"/>
    <d v="2018-01-31T00:00:00"/>
    <s v="Papeleta 97/2018"/>
    <x v="0"/>
  </r>
  <r>
    <s v="23083.002703/2014-17"/>
    <s v="006/2017"/>
    <d v="2018-02-09T00:00:00"/>
    <x v="17"/>
    <s v="Campus da UFRRJ em Três Rios"/>
    <n v="63"/>
    <x v="99"/>
    <s v="-"/>
    <x v="2"/>
    <n v="1.83"/>
    <n v="18.3"/>
    <x v="0"/>
    <x v="0"/>
    <x v="2"/>
    <n v="18.3"/>
    <d v="2018-01-31T00:00:00"/>
    <s v="Papeleta 97/2018"/>
    <x v="0"/>
  </r>
  <r>
    <s v="23083.002703/2014-17"/>
    <s v="006/2017"/>
    <d v="2018-02-09T00:00:00"/>
    <x v="17"/>
    <s v="Campus da UFRRJ em Três Rios"/>
    <n v="64"/>
    <x v="111"/>
    <s v="-"/>
    <x v="2"/>
    <n v="1.64"/>
    <n v="16.399999999999999"/>
    <x v="0"/>
    <x v="0"/>
    <x v="2"/>
    <n v="16.399999999999999"/>
    <d v="2018-01-31T00:00:00"/>
    <s v="Papeleta 97/2018"/>
    <x v="0"/>
  </r>
  <r>
    <s v="23083.002703/2014-17"/>
    <s v="006/2017"/>
    <d v="2018-02-09T00:00:00"/>
    <x v="17"/>
    <s v="Campus da UFRRJ em Três Rios"/>
    <n v="67"/>
    <x v="3"/>
    <s v="-"/>
    <x v="2"/>
    <n v="1.59"/>
    <n v="15.9"/>
    <x v="0"/>
    <x v="0"/>
    <x v="2"/>
    <n v="15.9"/>
    <d v="2018-01-31T00:00:00"/>
    <s v="Papeleta 97/2018"/>
    <x v="0"/>
  </r>
  <r>
    <s v="23083.002703/2014-17"/>
    <s v="006/2017"/>
    <d v="2018-02-09T00:00:00"/>
    <x v="17"/>
    <s v="Campus da UFRRJ em Três Rios"/>
    <n v="69"/>
    <x v="112"/>
    <s v="-"/>
    <x v="2"/>
    <n v="1.28"/>
    <n v="12.8"/>
    <x v="0"/>
    <x v="0"/>
    <x v="2"/>
    <n v="12.8"/>
    <d v="2018-01-31T00:00:00"/>
    <s v="Papeleta 97/2018"/>
    <x v="0"/>
  </r>
  <r>
    <s v="23083.002703/2014-17"/>
    <s v="006/2017"/>
    <d v="2018-02-09T00:00:00"/>
    <x v="17"/>
    <s v="Campus da UFRRJ em Três Rios"/>
    <n v="72"/>
    <x v="102"/>
    <s v="-"/>
    <x v="2"/>
    <n v="1.39"/>
    <n v="13.899999999999999"/>
    <x v="0"/>
    <x v="0"/>
    <x v="2"/>
    <n v="13.899999999999999"/>
    <d v="2018-01-31T00:00:00"/>
    <s v="Papeleta 97/2018"/>
    <x v="0"/>
  </r>
  <r>
    <s v="23083.002703/2014-17"/>
    <s v="006/2017"/>
    <d v="2018-02-09T00:00:00"/>
    <x v="18"/>
    <s v="Coordenadoria de Relações Internacionais e Interinstitucionais"/>
    <n v="7"/>
    <x v="113"/>
    <s v="547/2017"/>
    <x v="1"/>
    <n v="33.54"/>
    <n v="67.08"/>
    <x v="1"/>
    <x v="9"/>
    <x v="1"/>
    <n v="67.08"/>
    <s v="Entrega em 09/04/2018"/>
    <s v="Papeleta 166/2018"/>
    <x v="0"/>
  </r>
  <r>
    <s v="23083.002703/2014-17"/>
    <s v="006/2017"/>
    <d v="2018-02-09T00:00:00"/>
    <x v="18"/>
    <s v="Coordenadoria de Relações Internacionais e Interinstitucionais"/>
    <n v="18"/>
    <x v="31"/>
    <s v="547/2017"/>
    <x v="0"/>
    <n v="0.98"/>
    <n v="4.9000000000000004"/>
    <x v="1"/>
    <x v="10"/>
    <x v="0"/>
    <n v="4.9000000000000004"/>
    <d v="2017-10-18T00:00:00"/>
    <s v="Papeleta 577/2017"/>
    <x v="0"/>
  </r>
  <r>
    <s v="23083.002703/2014-17"/>
    <s v="006/2017"/>
    <d v="2018-02-09T00:00:00"/>
    <x v="18"/>
    <s v="Coordenadoria de Relações Internacionais e Interinstitucionais"/>
    <n v="19"/>
    <x v="33"/>
    <s v="547/2017"/>
    <x v="0"/>
    <n v="2.61"/>
    <n v="13.049999999999999"/>
    <x v="1"/>
    <x v="9"/>
    <x v="0"/>
    <n v="13.049999999999999"/>
    <s v="Entrega em 09/04/2018"/>
    <s v="Papeleta 166/2018"/>
    <x v="0"/>
  </r>
  <r>
    <s v="23083.002703/2014-17"/>
    <s v="006/2017"/>
    <d v="2018-02-09T00:00:00"/>
    <x v="18"/>
    <s v="Coordenadoria de Relações Internacionais e Interinstitucionais"/>
    <n v="26"/>
    <x v="23"/>
    <s v="547/2017"/>
    <x v="5"/>
    <n v="334.99"/>
    <n v="334.99"/>
    <x v="1"/>
    <x v="11"/>
    <x v="5"/>
    <n v="334.99"/>
    <d v="2017-10-16T00:00:00"/>
    <s v="Papeleta 593/2017"/>
    <x v="0"/>
  </r>
  <r>
    <s v="23083.002703/2014-17"/>
    <s v="006/2017"/>
    <d v="2018-02-09T00:00:00"/>
    <x v="8"/>
    <s v="Imprensa Universitária"/>
    <n v="2"/>
    <x v="41"/>
    <s v="576/2017"/>
    <x v="5"/>
    <n v="27.89"/>
    <n v="27.89"/>
    <x v="1"/>
    <x v="9"/>
    <x v="5"/>
    <n v="27.89"/>
    <s v="Entrega em 09/04/2018"/>
    <s v="Papeleta 166/2018"/>
    <x v="0"/>
  </r>
  <r>
    <s v="23083.002703/2014-17"/>
    <s v="006/2017"/>
    <d v="2018-02-09T00:00:00"/>
    <x v="8"/>
    <s v="Imprensa Universitária"/>
    <n v="3"/>
    <x v="44"/>
    <s v="576/2017"/>
    <x v="5"/>
    <n v="48.93"/>
    <n v="48.93"/>
    <x v="1"/>
    <x v="12"/>
    <x v="5"/>
    <n v="48.93"/>
    <d v="2017-10-17T00:00:00"/>
    <s v="Papeleta 583/2017"/>
    <x v="0"/>
  </r>
  <r>
    <s v="23083.002703/2014-17"/>
    <s v="006/2017"/>
    <d v="2018-02-09T00:00:00"/>
    <x v="8"/>
    <s v="Imprensa Universitária"/>
    <n v="10"/>
    <x v="38"/>
    <s v="576/2017"/>
    <x v="1"/>
    <n v="53.98"/>
    <n v="107.96"/>
    <x v="1"/>
    <x v="13"/>
    <x v="1"/>
    <n v="107.96"/>
    <d v="2017-10-09T00:00:00"/>
    <s v="Papeleta 589/2017"/>
    <x v="0"/>
  </r>
  <r>
    <s v="23083.002703/2014-17"/>
    <s v="006/2017"/>
    <d v="2018-02-09T00:00:00"/>
    <x v="8"/>
    <s v="Imprensa Universitária"/>
    <n v="37"/>
    <x v="42"/>
    <s v="576/2017"/>
    <x v="5"/>
    <n v="125"/>
    <n v="125"/>
    <x v="1"/>
    <x v="9"/>
    <x v="5"/>
    <n v="125"/>
    <s v="Entrega em 09/04/2018"/>
    <s v="Papeleta 166/2018"/>
    <x v="0"/>
  </r>
  <r>
    <s v="23083.002703/2014-17"/>
    <s v="006/2017"/>
    <d v="2018-02-09T00:00:00"/>
    <x v="8"/>
    <s v="Imprensa Universitária"/>
    <n v="48"/>
    <x v="114"/>
    <s v="576/2017"/>
    <x v="5"/>
    <n v="36"/>
    <n v="36"/>
    <x v="1"/>
    <x v="9"/>
    <x v="5"/>
    <n v="36"/>
    <s v="Entrega em 09/04/2018"/>
    <s v="Papeleta 166/2018"/>
    <x v="0"/>
  </r>
  <r>
    <s v="23083.002703/2014-17"/>
    <s v="006/2017"/>
    <d v="2018-02-09T00:00:00"/>
    <x v="8"/>
    <s v="Imprensa Universitária"/>
    <n v="119"/>
    <x v="12"/>
    <s v="576/2017"/>
    <x v="24"/>
    <n v="12.2"/>
    <n v="73.199999999999989"/>
    <x v="1"/>
    <x v="13"/>
    <x v="9"/>
    <n v="48.8"/>
    <d v="2017-10-09T00:00:00"/>
    <s v="Papeleta 589/2017"/>
    <x v="0"/>
  </r>
  <r>
    <s v="23083.002703/2014-17"/>
    <s v="006/2017"/>
    <d v="2018-02-09T00:00:00"/>
    <x v="19"/>
    <s v="PROAP - Biologia Animal"/>
    <n v="1"/>
    <x v="78"/>
    <s v="565/2017"/>
    <x v="1"/>
    <n v="24.32"/>
    <n v="48.64"/>
    <x v="1"/>
    <x v="14"/>
    <x v="1"/>
    <n v="48.64"/>
    <s v="Entrega em 09/04/2018"/>
    <s v="NF/2136"/>
    <x v="0"/>
  </r>
  <r>
    <s v="23083.002703/2014-17"/>
    <s v="006/2017"/>
    <d v="2018-02-09T00:00:00"/>
    <x v="19"/>
    <s v="PROAP - Biologia Animal"/>
    <n v="9"/>
    <x v="4"/>
    <s v="565/2017"/>
    <x v="18"/>
    <n v="6.57"/>
    <n v="328.5"/>
    <x v="1"/>
    <x v="15"/>
    <x v="24"/>
    <n v="183.96"/>
    <d v="2017-10-09T00:00:00"/>
    <s v="Papeleta 587/2017"/>
    <x v="0"/>
  </r>
  <r>
    <s v="23083.002703/2014-17"/>
    <s v="006/2017"/>
    <d v="2018-02-09T00:00:00"/>
    <x v="19"/>
    <s v="PROAP - Biologia Animal"/>
    <n v="22"/>
    <x v="115"/>
    <s v="565/2017"/>
    <x v="2"/>
    <n v="11.44"/>
    <n v="114.39999999999999"/>
    <x v="1"/>
    <x v="14"/>
    <x v="2"/>
    <n v="114.39999999999999"/>
    <s v="Entrega em 09/04/2018"/>
    <s v="NF/2136"/>
    <x v="0"/>
  </r>
  <r>
    <s v="23083.002703/2014-17"/>
    <s v="006/2017"/>
    <d v="2018-02-09T00:00:00"/>
    <x v="19"/>
    <s v="PROAP - Biologia Animal"/>
    <n v="80"/>
    <x v="96"/>
    <s v="565/2017"/>
    <x v="18"/>
    <n v="5"/>
    <n v="250"/>
    <x v="1"/>
    <x v="14"/>
    <x v="25"/>
    <n v="225"/>
    <s v="Entrega em 09/04/2018"/>
    <s v="NF/2136"/>
    <x v="0"/>
  </r>
  <r>
    <s v="23083.002703/2014-17"/>
    <s v="006/2017"/>
    <d v="2018-02-09T00:00:00"/>
    <x v="19"/>
    <s v="PROAP - Biologia Animal"/>
    <n v="119"/>
    <x v="12"/>
    <s v="565/2017"/>
    <x v="18"/>
    <n v="12.2"/>
    <n v="610"/>
    <x v="1"/>
    <x v="15"/>
    <x v="9"/>
    <n v="48.8"/>
    <d v="2017-10-09T00:00:00"/>
    <s v="Papeleta 587/2017"/>
    <x v="0"/>
  </r>
  <r>
    <s v="23083.002703/2014-17"/>
    <s v="006/2017"/>
    <d v="2018-02-09T00:00:00"/>
    <x v="12"/>
    <s v="CTUR"/>
    <n v="3"/>
    <x v="44"/>
    <s v="604/2017"/>
    <x v="5"/>
    <n v="48.93"/>
    <n v="48.93"/>
    <x v="1"/>
    <x v="16"/>
    <x v="5"/>
    <n v="48.93"/>
    <d v="2017-10-17T00:00:00"/>
    <s v="Papeleta 582/2017"/>
    <x v="0"/>
  </r>
  <r>
    <s v="23083.002703/2014-17"/>
    <s v="006/2017"/>
    <d v="2018-02-09T00:00:00"/>
    <x v="12"/>
    <s v="CTUR"/>
    <n v="5"/>
    <x v="32"/>
    <s v="604/2017"/>
    <x v="7"/>
    <n v="21.1"/>
    <n v="63.300000000000004"/>
    <x v="1"/>
    <x v="17"/>
    <x v="7"/>
    <n v="63.300000000000004"/>
    <s v="Entrega em 09/04/2018_x000a_"/>
    <s v="NF/2138"/>
    <x v="0"/>
  </r>
  <r>
    <s v="23083.002703/2014-17"/>
    <s v="006/2017"/>
    <d v="2018-02-09T00:00:00"/>
    <x v="12"/>
    <s v="CTUR"/>
    <n v="6"/>
    <x v="81"/>
    <s v="604/2017"/>
    <x v="1"/>
    <n v="13.04"/>
    <n v="26.08"/>
    <x v="1"/>
    <x v="17"/>
    <x v="1"/>
    <n v="26.08"/>
    <s v="Entrega em 09/04/2018_x000a_"/>
    <s v="NF/2138"/>
    <x v="0"/>
  </r>
  <r>
    <s v="23083.002703/2014-17"/>
    <s v="006/2017"/>
    <d v="2018-02-09T00:00:00"/>
    <x v="12"/>
    <s v="CTUR"/>
    <n v="10"/>
    <x v="38"/>
    <s v="604/2017"/>
    <x v="5"/>
    <n v="53.98"/>
    <n v="53.98"/>
    <x v="1"/>
    <x v="18"/>
    <x v="5"/>
    <n v="53.98"/>
    <d v="2017-10-09T00:00:00"/>
    <s v="Papeleta 588/2017"/>
    <x v="0"/>
  </r>
  <r>
    <s v="23083.002703/2014-17"/>
    <s v="006/2017"/>
    <d v="2018-02-09T00:00:00"/>
    <x v="12"/>
    <s v="CTUR"/>
    <n v="11"/>
    <x v="116"/>
    <s v="604/2017"/>
    <x v="5"/>
    <n v="79"/>
    <n v="79"/>
    <x v="1"/>
    <x v="18"/>
    <x v="5"/>
    <n v="79"/>
    <d v="2017-10-09T00:00:00"/>
    <s v="Papeleta 588/2017"/>
    <x v="0"/>
  </r>
  <r>
    <s v="23083.002703/2014-17"/>
    <s v="006/2017"/>
    <d v="2018-02-09T00:00:00"/>
    <x v="12"/>
    <s v="CTUR"/>
    <n v="7"/>
    <x v="113"/>
    <s v="604/2017"/>
    <x v="5"/>
    <n v="33.54"/>
    <n v="33.54"/>
    <x v="1"/>
    <x v="17"/>
    <x v="5"/>
    <n v="33.54"/>
    <s v="Entrega em 09/04/2018_x000a_"/>
    <s v="NF/2138"/>
    <x v="0"/>
  </r>
  <r>
    <s v="23083.002703/2014-17"/>
    <s v="006/2017"/>
    <d v="2018-02-09T00:00:00"/>
    <x v="12"/>
    <s v="CTUR"/>
    <n v="20"/>
    <x v="117"/>
    <s v="604/2017"/>
    <x v="7"/>
    <n v="10.43"/>
    <n v="31.29"/>
    <x v="1"/>
    <x v="17"/>
    <x v="7"/>
    <n v="31.29"/>
    <s v="Entrega em 09/04/2018_x000a_"/>
    <s v="NF/2138"/>
    <x v="0"/>
  </r>
  <r>
    <s v="23083.002703/2014-17"/>
    <s v="006/2017"/>
    <d v="2018-02-09T00:00:00"/>
    <x v="12"/>
    <s v="CTUR"/>
    <n v="21"/>
    <x v="118"/>
    <s v="604/2017"/>
    <x v="7"/>
    <n v="11.04"/>
    <n v="33.119999999999997"/>
    <x v="1"/>
    <x v="18"/>
    <x v="7"/>
    <n v="33.119999999999997"/>
    <d v="2017-10-09T00:00:00"/>
    <s v="Papeleta 588/2017"/>
    <x v="0"/>
  </r>
  <r>
    <s v="23083.002703/2014-17"/>
    <s v="006/2017"/>
    <d v="2018-02-09T00:00:00"/>
    <x v="12"/>
    <s v="CTUR"/>
    <n v="22"/>
    <x v="115"/>
    <s v="604/2017"/>
    <x v="7"/>
    <n v="11.44"/>
    <n v="34.32"/>
    <x v="1"/>
    <x v="17"/>
    <x v="7"/>
    <n v="34.32"/>
    <s v="Entrega em 09/04/2018_x000a_"/>
    <s v="NF/2138"/>
    <x v="0"/>
  </r>
  <r>
    <s v="23083.002703/2014-17"/>
    <s v="006/2017"/>
    <d v="2018-02-09T00:00:00"/>
    <x v="12"/>
    <s v="CTUR"/>
    <n v="23"/>
    <x v="119"/>
    <s v="604/2017"/>
    <x v="7"/>
    <n v="11.33"/>
    <n v="33.99"/>
    <x v="1"/>
    <x v="17"/>
    <x v="7"/>
    <n v="33.99"/>
    <s v="Entrega em 09/04/2018_x000a_"/>
    <s v="NF/2138"/>
    <x v="0"/>
  </r>
  <r>
    <s v="23083.002703/2014-17"/>
    <s v="006/2017"/>
    <d v="2018-02-09T00:00:00"/>
    <x v="12"/>
    <s v="CTUR"/>
    <n v="26"/>
    <x v="23"/>
    <s v="604/2017"/>
    <x v="7"/>
    <n v="334.99"/>
    <n v="1004.97"/>
    <x v="1"/>
    <x v="19"/>
    <x v="7"/>
    <n v="1004.97"/>
    <d v="2017-10-16T00:00:00"/>
    <s v="Papeleta 592/2017"/>
    <x v="0"/>
  </r>
  <r>
    <s v="23083.002703/2014-17"/>
    <s v="006/2017"/>
    <d v="2018-02-09T00:00:00"/>
    <x v="12"/>
    <s v="CTUR"/>
    <n v="34"/>
    <x v="5"/>
    <s v="604/2017"/>
    <x v="7"/>
    <n v="1.1000000000000001"/>
    <n v="3.3000000000000003"/>
    <x v="1"/>
    <x v="18"/>
    <x v="7"/>
    <n v="3.3000000000000003"/>
    <d v="2017-10-09T00:00:00"/>
    <s v="Papeleta 588/2017"/>
    <x v="0"/>
  </r>
  <r>
    <s v="23083.002703/2014-17"/>
    <s v="006/2017"/>
    <d v="2018-02-09T00:00:00"/>
    <x v="12"/>
    <s v="CTUR"/>
    <n v="35"/>
    <x v="84"/>
    <s v="604/2017"/>
    <x v="7"/>
    <n v="1.49"/>
    <n v="4.47"/>
    <x v="1"/>
    <x v="17"/>
    <x v="7"/>
    <n v="4.47"/>
    <s v="Entrega em 09/04/2018_x000a_"/>
    <s v="NF/2138"/>
    <x v="0"/>
  </r>
  <r>
    <s v="23083.002703/2014-17"/>
    <s v="006/2017"/>
    <d v="2018-02-09T00:00:00"/>
    <x v="12"/>
    <s v="CTUR"/>
    <n v="39"/>
    <x v="120"/>
    <s v="604/2017"/>
    <x v="0"/>
    <n v="7.98"/>
    <n v="39.900000000000006"/>
    <x v="1"/>
    <x v="20"/>
    <x v="0"/>
    <n v="39.900000000000006"/>
    <d v="2017-10-03T00:00:00"/>
    <s v="Papeleta 562/2017"/>
    <x v="0"/>
  </r>
  <r>
    <s v="23083.002703/2014-17"/>
    <s v="006/2017"/>
    <d v="2018-02-09T00:00:00"/>
    <x v="12"/>
    <s v="CTUR"/>
    <n v="46"/>
    <x v="6"/>
    <s v="604/2017"/>
    <x v="5"/>
    <n v="401.3"/>
    <n v="401.3"/>
    <x v="1"/>
    <x v="18"/>
    <x v="5"/>
    <n v="401.3"/>
    <d v="2017-10-09T00:00:00"/>
    <s v="Papeleta 588/2017"/>
    <x v="0"/>
  </r>
  <r>
    <s v="23083.002703/2014-17"/>
    <s v="006/2017"/>
    <d v="2018-02-09T00:00:00"/>
    <x v="12"/>
    <s v="CTUR"/>
    <n v="47"/>
    <x v="1"/>
    <s v="604/2017"/>
    <x v="5"/>
    <n v="160"/>
    <n v="160"/>
    <x v="1"/>
    <x v="17"/>
    <x v="5"/>
    <n v="160"/>
    <s v="Entrega em 09/04/2018_x000a_"/>
    <s v="NF/2138"/>
    <x v="0"/>
  </r>
  <r>
    <s v="23083.002703/2014-17"/>
    <s v="006/2017"/>
    <d v="2018-02-09T00:00:00"/>
    <x v="12"/>
    <s v="CTUR"/>
    <n v="95"/>
    <x v="121"/>
    <s v="604/2017"/>
    <x v="7"/>
    <n v="13.28"/>
    <n v="39.839999999999996"/>
    <x v="1"/>
    <x v="17"/>
    <x v="7"/>
    <n v="39.839999999999996"/>
    <s v="Entrega em 09/04/2018_x000a_"/>
    <s v="NF/2138"/>
    <x v="0"/>
  </r>
  <r>
    <s v="23083.002703/2014-17"/>
    <s v="006/2017"/>
    <d v="2018-02-09T00:00:00"/>
    <x v="12"/>
    <s v="CTUR"/>
    <n v="98"/>
    <x v="86"/>
    <s v="604/2017"/>
    <x v="7"/>
    <n v="7.85"/>
    <n v="23.549999999999997"/>
    <x v="1"/>
    <x v="16"/>
    <x v="7"/>
    <n v="23.549999999999997"/>
    <d v="2017-10-17T00:00:00"/>
    <s v="Papeleta 582/2017"/>
    <x v="0"/>
  </r>
  <r>
    <s v="23083.002703/2014-17"/>
    <s v="006/2017"/>
    <d v="2018-02-09T00:00:00"/>
    <x v="12"/>
    <s v="CTUR"/>
    <n v="99"/>
    <x v="122"/>
    <s v="604/2017"/>
    <x v="7"/>
    <n v="7.75"/>
    <n v="23.25"/>
    <x v="1"/>
    <x v="16"/>
    <x v="7"/>
    <n v="23.25"/>
    <d v="2017-10-17T00:00:00"/>
    <s v="Papeleta 582/2017"/>
    <x v="0"/>
  </r>
  <r>
    <s v="23083.002703/2014-17"/>
    <s v="006/2017"/>
    <d v="2018-02-09T00:00:00"/>
    <x v="12"/>
    <s v="CTUR"/>
    <n v="107"/>
    <x v="53"/>
    <s v="604/2017"/>
    <x v="7"/>
    <n v="9.23"/>
    <n v="27.69"/>
    <x v="1"/>
    <x v="16"/>
    <x v="7"/>
    <n v="27.69"/>
    <d v="2017-10-17T00:00:00"/>
    <s v="Papeleta 582/2017"/>
    <x v="0"/>
  </r>
  <r>
    <s v="23083.002703/2014-17"/>
    <s v="006/2017"/>
    <d v="2018-02-09T00:00:00"/>
    <x v="12"/>
    <s v="CTUR"/>
    <n v="108"/>
    <x v="24"/>
    <s v="604/2017"/>
    <x v="7"/>
    <n v="10.38"/>
    <n v="31.14"/>
    <x v="1"/>
    <x v="16"/>
    <x v="7"/>
    <n v="31.14"/>
    <d v="2017-10-17T00:00:00"/>
    <s v="Papeleta 582/2017"/>
    <x v="0"/>
  </r>
  <r>
    <s v="23083.002703/2014-17"/>
    <s v="006/2017"/>
    <d v="2018-02-09T00:00:00"/>
    <x v="12"/>
    <s v="CTUR"/>
    <n v="112"/>
    <x v="56"/>
    <s v="604/2017"/>
    <x v="7"/>
    <n v="6.45"/>
    <n v="19.350000000000001"/>
    <x v="1"/>
    <x v="16"/>
    <x v="7"/>
    <n v="19.350000000000001"/>
    <d v="2017-10-17T00:00:00"/>
    <s v="Papeleta 582/2017"/>
    <x v="0"/>
  </r>
  <r>
    <s v="23083.002703/2014-17"/>
    <s v="006/2017"/>
    <d v="2018-02-09T00:00:00"/>
    <x v="12"/>
    <s v="CTUR"/>
    <n v="113"/>
    <x v="57"/>
    <s v="604/2017"/>
    <x v="0"/>
    <n v="7.22"/>
    <n v="36.1"/>
    <x v="1"/>
    <x v="16"/>
    <x v="0"/>
    <n v="36.1"/>
    <d v="2017-10-17T00:00:00"/>
    <s v="Papeleta 582/2017"/>
    <x v="0"/>
  </r>
  <r>
    <s v="23083.002703/2014-17"/>
    <s v="006/2017"/>
    <d v="2018-02-09T00:00:00"/>
    <x v="12"/>
    <s v="CTUR"/>
    <n v="114"/>
    <x v="58"/>
    <s v="604/2017"/>
    <x v="0"/>
    <n v="6.63"/>
    <n v="33.15"/>
    <x v="1"/>
    <x v="16"/>
    <x v="0"/>
    <n v="33.15"/>
    <d v="2017-10-17T00:00:00"/>
    <s v="Papeleta 582/2017"/>
    <x v="0"/>
  </r>
  <r>
    <s v="23083.002703/2014-17"/>
    <s v="006/2017"/>
    <d v="2018-02-09T00:00:00"/>
    <x v="12"/>
    <s v="CTUR"/>
    <n v="115"/>
    <x v="90"/>
    <s v="604/2017"/>
    <x v="0"/>
    <n v="5.51"/>
    <n v="27.549999999999997"/>
    <x v="1"/>
    <x v="16"/>
    <x v="0"/>
    <n v="27.549999999999997"/>
    <d v="2017-10-17T00:00:00"/>
    <s v="Papeleta 582/2017"/>
    <x v="0"/>
  </r>
  <r>
    <s v="23083.002703/2014-17"/>
    <s v="006/2017"/>
    <d v="2018-02-09T00:00:00"/>
    <x v="12"/>
    <s v="CTUR"/>
    <n v="118"/>
    <x v="85"/>
    <s v="604/2017"/>
    <x v="0"/>
    <n v="104"/>
    <n v="520"/>
    <x v="1"/>
    <x v="18"/>
    <x v="0"/>
    <n v="520"/>
    <d v="2017-10-09T00:00:00"/>
    <s v="Papeleta 588/2017"/>
    <x v="0"/>
  </r>
  <r>
    <s v="23083.002703/2014-17"/>
    <s v="006/2017"/>
    <d v="2018-02-09T00:00:00"/>
    <x v="12"/>
    <s v="CTUR"/>
    <n v="120"/>
    <x v="40"/>
    <s v="604/2017"/>
    <x v="0"/>
    <n v="272.98"/>
    <n v="1364.9"/>
    <x v="1"/>
    <x v="21"/>
    <x v="0"/>
    <n v="1364.9"/>
    <d v="2017-10-18T00:00:00"/>
    <s v="Papeleta 574/2017"/>
    <x v="0"/>
  </r>
  <r>
    <s v="23083.002703/2014-17"/>
    <s v="006/2017"/>
    <d v="2018-02-09T00:00:00"/>
    <x v="12"/>
    <s v="CTUR"/>
    <n v="125"/>
    <x v="46"/>
    <s v="604/2017"/>
    <x v="7"/>
    <n v="16.47"/>
    <n v="49.41"/>
    <x v="1"/>
    <x v="16"/>
    <x v="7"/>
    <n v="49.41"/>
    <d v="2017-10-17T00:00:00"/>
    <s v="Papeleta 582/2017"/>
    <x v="0"/>
  </r>
  <r>
    <s v="23083.002703/2014-17"/>
    <s v="006/2017"/>
    <d v="2018-02-09T00:00:00"/>
    <x v="12"/>
    <s v="CTUR"/>
    <n v="149"/>
    <x v="65"/>
    <s v="604/2017"/>
    <x v="7"/>
    <n v="6.26"/>
    <n v="18.78"/>
    <x v="1"/>
    <x v="17"/>
    <x v="7"/>
    <n v="18.78"/>
    <s v="Entrega em 09/04/2018_x000a_"/>
    <s v="NF/2138"/>
    <x v="0"/>
  </r>
  <r>
    <s v="23083.002703/2014-17"/>
    <s v="006/2017"/>
    <d v="2018-02-09T00:00:00"/>
    <x v="12"/>
    <s v="CTUR"/>
    <n v="150"/>
    <x v="51"/>
    <s v="604/2017"/>
    <x v="7"/>
    <n v="5.83"/>
    <n v="17.490000000000002"/>
    <x v="1"/>
    <x v="18"/>
    <x v="7"/>
    <n v="17.490000000000002"/>
    <d v="2017-10-09T00:00:00"/>
    <s v="Papeleta 588/2017"/>
    <x v="0"/>
  </r>
  <r>
    <s v="23083.002703/2014-17"/>
    <s v="006/2017"/>
    <d v="2018-02-09T00:00:00"/>
    <x v="12"/>
    <s v="CTUR"/>
    <n v="151"/>
    <x v="66"/>
    <s v="604/2017"/>
    <x v="7"/>
    <n v="4.42"/>
    <n v="13.26"/>
    <x v="1"/>
    <x v="17"/>
    <x v="7"/>
    <n v="13.26"/>
    <s v="Entrega em 09/04/2018_x000a_"/>
    <s v="NF/2138"/>
    <x v="0"/>
  </r>
  <r>
    <s v="23083.002703/2014-17"/>
    <s v="006/2017"/>
    <d v="2018-02-09T00:00:00"/>
    <x v="12"/>
    <s v="CTUR"/>
    <n v="152"/>
    <x v="67"/>
    <s v="604/2017"/>
    <x v="7"/>
    <n v="6.6"/>
    <n v="19.799999999999997"/>
    <x v="1"/>
    <x v="17"/>
    <x v="7"/>
    <n v="19.799999999999997"/>
    <s v="Entrega em 09/04/2018_x000a_"/>
    <s v="NF/2138"/>
    <x v="0"/>
  </r>
  <r>
    <s v="23083.002703/2014-17"/>
    <s v="006/2017"/>
    <d v="2018-02-09T00:00:00"/>
    <x v="12"/>
    <s v="CTUR"/>
    <n v="153"/>
    <x v="68"/>
    <s v="604/2017"/>
    <x v="7"/>
    <n v="2.66"/>
    <n v="7.98"/>
    <x v="1"/>
    <x v="17"/>
    <x v="7"/>
    <n v="7.98"/>
    <s v="Entrega em 09/04/2018_x000a_"/>
    <s v="NF/2138"/>
    <x v="0"/>
  </r>
  <r>
    <s v="23083.002703/2014-17"/>
    <s v="006/2017"/>
    <d v="2018-02-09T00:00:00"/>
    <x v="12"/>
    <s v="CTUR"/>
    <n v="154"/>
    <x v="69"/>
    <s v="604/2017"/>
    <x v="7"/>
    <n v="10.91"/>
    <n v="32.730000000000004"/>
    <x v="1"/>
    <x v="17"/>
    <x v="7"/>
    <n v="32.730000000000004"/>
    <s v="Entrega em 09/04/2018_x000a_"/>
    <s v="NF/2138"/>
    <x v="0"/>
  </r>
  <r>
    <s v="23083.002703/2014-17"/>
    <s v="006/2017"/>
    <d v="2018-02-09T00:00:00"/>
    <x v="12"/>
    <s v="CTUR"/>
    <n v="157"/>
    <x v="72"/>
    <s v="604/2017"/>
    <x v="7"/>
    <n v="5.52"/>
    <n v="16.559999999999999"/>
    <x v="1"/>
    <x v="17"/>
    <x v="7"/>
    <n v="16.559999999999999"/>
    <s v="Entrega em 09/04/2018_x000a_"/>
    <s v="NF/2138"/>
    <x v="0"/>
  </r>
  <r>
    <s v="23083.002703/2014-17"/>
    <s v="006/2017"/>
    <d v="2018-02-09T00:00:00"/>
    <x v="12"/>
    <s v="CTUR"/>
    <n v="158"/>
    <x v="73"/>
    <s v="604/2017"/>
    <x v="7"/>
    <n v="7.02"/>
    <n v="21.06"/>
    <x v="1"/>
    <x v="17"/>
    <x v="7"/>
    <n v="21.06"/>
    <s v="Entrega em 09/04/2018_x000a_"/>
    <s v="NF/2138"/>
    <x v="0"/>
  </r>
  <r>
    <s v="23083.002703/2014-17"/>
    <s v="006/2017"/>
    <d v="2018-02-09T00:00:00"/>
    <x v="20"/>
    <s v="PPGEA - Tc Instituto Federal de Educação, Ciência e Tecnologia do Ceará"/>
    <n v="17"/>
    <x v="30"/>
    <s v="607/2017"/>
    <x v="18"/>
    <n v="1"/>
    <n v="50"/>
    <x v="1"/>
    <x v="22"/>
    <x v="18"/>
    <n v="50"/>
    <d v="2017-10-18T00:00:00"/>
    <s v="Papeleta 575/2017"/>
    <x v="0"/>
  </r>
  <r>
    <s v="23083.002703/2014-17"/>
    <s v="006/2017"/>
    <d v="2018-02-09T00:00:00"/>
    <x v="20"/>
    <s v="PPGEA - Tc Instituto Federal de Educação, Ciência e Tecnologia do Ceará"/>
    <n v="18"/>
    <x v="31"/>
    <s v="607/2017"/>
    <x v="18"/>
    <n v="0.98"/>
    <n v="49"/>
    <x v="1"/>
    <x v="22"/>
    <x v="18"/>
    <n v="49"/>
    <d v="2017-10-18T00:00:00"/>
    <s v="Papeleta 575/2017"/>
    <x v="0"/>
  </r>
  <r>
    <s v="23083.002703/2014-17"/>
    <s v="006/2017"/>
    <d v="2018-02-09T00:00:00"/>
    <x v="20"/>
    <s v="PPGEA - Tc Instituto Federal de Educação, Ciência e Tecnologia do Ceará"/>
    <n v="19"/>
    <x v="33"/>
    <s v="607/2017"/>
    <x v="18"/>
    <n v="2.61"/>
    <n v="130.5"/>
    <x v="1"/>
    <x v="23"/>
    <x v="18"/>
    <n v="130.5"/>
    <s v="Entrega em 09/04/2018"/>
    <s v="Papeleta 164/2018"/>
    <x v="0"/>
  </r>
  <r>
    <s v="23083.002703/2014-17"/>
    <s v="006/2017"/>
    <d v="2018-02-09T00:00:00"/>
    <x v="21"/>
    <s v="Instituto de Ciências Humanas e Sociais"/>
    <n v="1"/>
    <x v="78"/>
    <m/>
    <x v="1"/>
    <n v="24.32"/>
    <n v="48.64"/>
    <x v="1"/>
    <x v="9"/>
    <x v="1"/>
    <n v="48.64"/>
    <s v="Entrega em 09/04/2018"/>
    <s v="Papeleta 166/2018"/>
    <x v="0"/>
  </r>
  <r>
    <s v="23083.002703/2014-17"/>
    <s v="006/2017"/>
    <d v="2018-02-09T00:00:00"/>
    <x v="21"/>
    <s v="Instituto de Ciências Humanas e Sociais"/>
    <n v="26"/>
    <x v="23"/>
    <s v="599/2017"/>
    <x v="5"/>
    <n v="334.99"/>
    <n v="334.99"/>
    <x v="1"/>
    <x v="11"/>
    <x v="5"/>
    <n v="334.99"/>
    <d v="2017-10-16T00:00:00"/>
    <s v="Papeleta 593/2017"/>
    <x v="0"/>
  </r>
  <r>
    <s v="23083.002703/2014-17"/>
    <s v="006/2017"/>
    <d v="2018-02-09T00:00:00"/>
    <x v="21"/>
    <s v="Instituto de Ciências Humanas e Sociais"/>
    <n v="66"/>
    <x v="101"/>
    <s v="599/2017"/>
    <x v="0"/>
    <n v="1.35"/>
    <n v="6.75"/>
    <x v="1"/>
    <x v="9"/>
    <x v="0"/>
    <n v="6.75"/>
    <s v="Entrega em 09/04/2018"/>
    <s v="Papeleta 166/2018"/>
    <x v="0"/>
  </r>
  <r>
    <s v="23083.002703/2014-17"/>
    <s v="006/2017"/>
    <d v="2018-02-09T00:00:00"/>
    <x v="21"/>
    <s v="Instituto de Ciências Humanas e Sociais"/>
    <n v="69"/>
    <x v="112"/>
    <s v="599/2017"/>
    <x v="0"/>
    <n v="1.28"/>
    <n v="6.4"/>
    <x v="1"/>
    <x v="9"/>
    <x v="0"/>
    <n v="6.4"/>
    <s v="Entrega em 09/04/2018"/>
    <s v="Papeleta 166/2018"/>
    <x v="0"/>
  </r>
  <r>
    <s v="23083.002703/2014-17"/>
    <s v="006/2017"/>
    <d v="2018-02-09T00:00:00"/>
    <x v="21"/>
    <s v="Instituto de Ciências Humanas e Sociais"/>
    <n v="67"/>
    <x v="3"/>
    <s v="599/2017"/>
    <x v="0"/>
    <n v="1.59"/>
    <n v="7.95"/>
    <x v="1"/>
    <x v="9"/>
    <x v="0"/>
    <n v="7.95"/>
    <s v="Entrega em 09/04/2018"/>
    <s v="Papeleta 166/2018"/>
    <x v="0"/>
  </r>
  <r>
    <s v="23083.002703/2014-17"/>
    <s v="006/2017"/>
    <d v="2018-02-09T00:00:00"/>
    <x v="21"/>
    <s v="Instituto de Ciências Humanas e Sociais"/>
    <n v="63"/>
    <x v="99"/>
    <s v="599/2017"/>
    <x v="0"/>
    <n v="1.83"/>
    <n v="9.15"/>
    <x v="1"/>
    <x v="9"/>
    <x v="0"/>
    <n v="9.15"/>
    <s v="Entrega em 09/04/2018"/>
    <s v="Papeleta 166/2018"/>
    <x v="0"/>
  </r>
  <r>
    <s v="23083.002703/2014-17"/>
    <s v="006/2017"/>
    <d v="2018-02-09T00:00:00"/>
    <x v="21"/>
    <s v="Instituto de Ciências Humanas e Sociais"/>
    <n v="71"/>
    <x v="123"/>
    <s v="599/2017"/>
    <x v="0"/>
    <n v="1.1000000000000001"/>
    <n v="5.5"/>
    <x v="1"/>
    <x v="9"/>
    <x v="0"/>
    <n v="5.5"/>
    <s v="Entrega em 09/04/2018"/>
    <s v="Papeleta 166/2018"/>
    <x v="0"/>
  </r>
  <r>
    <s v="23083.002703/2014-17"/>
    <s v="006/2017"/>
    <d v="2018-02-09T00:00:00"/>
    <x v="21"/>
    <s v="Instituto de Ciências Humanas e Sociais"/>
    <n v="72"/>
    <x v="102"/>
    <s v="599/2017"/>
    <x v="0"/>
    <n v="1.39"/>
    <n v="6.9499999999999993"/>
    <x v="1"/>
    <x v="9"/>
    <x v="0"/>
    <n v="6.9499999999999993"/>
    <s v="Entrega em 09/04/2018"/>
    <s v="Papeleta 166/2018"/>
    <x v="0"/>
  </r>
  <r>
    <s v="23083.002703/2014-17"/>
    <s v="006/2017"/>
    <d v="2018-02-09T00:00:00"/>
    <x v="21"/>
    <s v="Instituto de Ciências Humanas e Sociais"/>
    <n v="74"/>
    <x v="103"/>
    <s v="599/2017"/>
    <x v="0"/>
    <n v="1.34"/>
    <n v="6.7"/>
    <x v="1"/>
    <x v="9"/>
    <x v="0"/>
    <n v="6.7"/>
    <s v="Entrega em 09/04/2018"/>
    <s v="Papeleta 166/2018"/>
    <x v="0"/>
  </r>
  <r>
    <s v="23083.002703/2014-17"/>
    <s v="006/2017"/>
    <d v="2018-02-09T00:00:00"/>
    <x v="21"/>
    <s v="Instituto de Ciências Humanas e Sociais"/>
    <n v="77"/>
    <x v="124"/>
    <s v="599/2017"/>
    <x v="0"/>
    <n v="1.59"/>
    <n v="7.95"/>
    <x v="1"/>
    <x v="9"/>
    <x v="0"/>
    <n v="7.95"/>
    <s v="Entrega em 09/04/2018"/>
    <s v="Papeleta 166/2018"/>
    <x v="0"/>
  </r>
  <r>
    <s v="23083.002703/2014-17"/>
    <s v="006/2017"/>
    <d v="2018-02-09T00:00:00"/>
    <x v="21"/>
    <s v="Instituto de Ciências Humanas e Sociais"/>
    <n v="75"/>
    <x v="125"/>
    <s v="599/2017"/>
    <x v="0"/>
    <n v="1.86"/>
    <n v="9.3000000000000007"/>
    <x v="1"/>
    <x v="9"/>
    <x v="0"/>
    <n v="9.3000000000000007"/>
    <s v="Entrega em 09/04/2018"/>
    <s v="Papeleta 166/2018"/>
    <x v="0"/>
  </r>
  <r>
    <s v="23083.002703/2014-17"/>
    <s v="006/2017"/>
    <d v="2018-02-09T00:00:00"/>
    <x v="21"/>
    <s v="Instituto de Ciências Humanas e Sociais"/>
    <n v="76"/>
    <x v="126"/>
    <s v="599/2017"/>
    <x v="0"/>
    <n v="1.39"/>
    <n v="6.9499999999999993"/>
    <x v="1"/>
    <x v="9"/>
    <x v="0"/>
    <n v="6.9499999999999993"/>
    <s v="Entrega em 09/04/2018"/>
    <s v="Papeleta 166/2018"/>
    <x v="0"/>
  </r>
  <r>
    <s v="23083.002703/2014-17"/>
    <s v="006/2017"/>
    <d v="2018-02-09T00:00:00"/>
    <x v="21"/>
    <s v="Instituto de Ciências Humanas e Sociais"/>
    <n v="65"/>
    <x v="100"/>
    <s v="599/2017"/>
    <x v="0"/>
    <n v="1.53"/>
    <n v="7.65"/>
    <x v="1"/>
    <x v="9"/>
    <x v="0"/>
    <n v="7.65"/>
    <s v="Entrega em 09/04/2018"/>
    <s v="Papeleta 166/2018"/>
    <x v="0"/>
  </r>
  <r>
    <s v="23083.002703/2014-17"/>
    <s v="006/2017"/>
    <d v="2018-02-09T00:00:00"/>
    <x v="21"/>
    <s v="Instituto de Ciências Humanas e Sociais"/>
    <n v="92"/>
    <x v="10"/>
    <s v="599/2017"/>
    <x v="0"/>
    <n v="1.43"/>
    <n v="7.1499999999999995"/>
    <x v="1"/>
    <x v="13"/>
    <x v="0"/>
    <n v="7.1499999999999995"/>
    <d v="2017-10-09T00:00:00"/>
    <s v="Papeleta 589/2017"/>
    <x v="0"/>
  </r>
  <r>
    <s v="23083.002703/2014-17"/>
    <s v="006/2017"/>
    <d v="2018-02-09T00:00:00"/>
    <x v="21"/>
    <s v="Instituto de Ciências Humanas e Sociais"/>
    <n v="93"/>
    <x v="37"/>
    <s v="599/2017"/>
    <x v="0"/>
    <n v="1.56"/>
    <n v="7.8000000000000007"/>
    <x v="1"/>
    <x v="9"/>
    <x v="0"/>
    <n v="7.8000000000000007"/>
    <s v="Entrega em 09/04/2018"/>
    <s v="Papeleta 166/2018"/>
    <x v="0"/>
  </r>
  <r>
    <s v="23083.002703/2014-17"/>
    <s v="006/2017"/>
    <d v="2018-02-09T00:00:00"/>
    <x v="21"/>
    <s v="Instituto de Ciências Humanas e Sociais"/>
    <n v="94"/>
    <x v="11"/>
    <s v="599/2017"/>
    <x v="0"/>
    <n v="1.52"/>
    <n v="7.6"/>
    <x v="1"/>
    <x v="13"/>
    <x v="0"/>
    <n v="7.6"/>
    <d v="2017-10-09T00:00:00"/>
    <s v="Papeleta 589/2017"/>
    <x v="0"/>
  </r>
  <r>
    <s v="23083.002703/2014-17"/>
    <s v="006/2017"/>
    <d v="2018-02-09T00:00:00"/>
    <x v="22"/>
    <s v="Instituto de Educação"/>
    <n v="17"/>
    <x v="30"/>
    <s v="557/2017"/>
    <x v="2"/>
    <n v="1"/>
    <n v="10"/>
    <x v="1"/>
    <x v="10"/>
    <x v="2"/>
    <n v="10"/>
    <d v="2017-10-18T00:00:00"/>
    <s v="Papeleta 577/2017"/>
    <x v="0"/>
  </r>
  <r>
    <s v="23083.002703/2014-17"/>
    <s v="006/2017"/>
    <d v="2018-02-09T00:00:00"/>
    <x v="22"/>
    <s v="Instituto de Educação"/>
    <n v="18"/>
    <x v="31"/>
    <s v="557/2017"/>
    <x v="2"/>
    <n v="0.98"/>
    <n v="9.8000000000000007"/>
    <x v="1"/>
    <x v="10"/>
    <x v="2"/>
    <n v="9.8000000000000007"/>
    <d v="2017-10-18T00:00:00"/>
    <s v="Papeleta 577/2017"/>
    <x v="0"/>
  </r>
  <r>
    <s v="23083.002703/2014-17"/>
    <s v="006/2017"/>
    <d v="2018-02-09T00:00:00"/>
    <x v="22"/>
    <s v="Instituto de Educação"/>
    <n v="19"/>
    <x v="33"/>
    <s v="557/2017"/>
    <x v="2"/>
    <n v="2.61"/>
    <n v="26.099999999999998"/>
    <x v="1"/>
    <x v="9"/>
    <x v="2"/>
    <n v="26.099999999999998"/>
    <s v="Entrega em 09/04/2018"/>
    <s v="Papeleta 166/2018"/>
    <x v="0"/>
  </r>
  <r>
    <s v="23083.002703/2014-17"/>
    <s v="006/2017"/>
    <d v="2018-02-09T00:00:00"/>
    <x v="13"/>
    <s v="Licenciatura em Educação do Campos - PROCAMPO"/>
    <n v="49"/>
    <x v="34"/>
    <s v="-"/>
    <x v="2"/>
    <n v="6.99"/>
    <n v="69.900000000000006"/>
    <x v="1"/>
    <x v="9"/>
    <x v="2"/>
    <n v="69.900000000000006"/>
    <s v="Entrega em 09/04/2018"/>
    <s v="Papeleta 166/2018"/>
    <x v="0"/>
  </r>
  <r>
    <s v="23083.002703/2014-17"/>
    <s v="006/2017"/>
    <d v="2018-02-09T00:00:00"/>
    <x v="23"/>
    <s v="Instituto de Veterinária"/>
    <n v="17"/>
    <x v="30"/>
    <s v="597/2017"/>
    <x v="24"/>
    <n v="1"/>
    <n v="6"/>
    <x v="1"/>
    <x v="10"/>
    <x v="26"/>
    <n v="6"/>
    <d v="2017-10-18T00:00:00"/>
    <s v="Papeleta 577/2017"/>
    <x v="0"/>
  </r>
  <r>
    <s v="23083.002703/2014-17"/>
    <s v="006/2017"/>
    <d v="2018-02-09T00:00:00"/>
    <x v="23"/>
    <s v="Instituto de Veterinária"/>
    <n v="18"/>
    <x v="31"/>
    <s v="597/2017"/>
    <x v="24"/>
    <n v="0.98"/>
    <n v="5.88"/>
    <x v="1"/>
    <x v="10"/>
    <x v="26"/>
    <n v="5.88"/>
    <d v="2017-10-18T00:00:00"/>
    <s v="Papeleta 577/2017"/>
    <x v="0"/>
  </r>
  <r>
    <s v="23083.002703/2014-17"/>
    <s v="006/2017"/>
    <d v="2018-02-09T00:00:00"/>
    <x v="23"/>
    <s v="Instituto de Veterinária"/>
    <n v="19"/>
    <x v="33"/>
    <s v="597/2017"/>
    <x v="9"/>
    <n v="2.61"/>
    <n v="10.44"/>
    <x v="1"/>
    <x v="9"/>
    <x v="9"/>
    <n v="10.44"/>
    <s v="Entrega em 09/04/2018"/>
    <s v="Papeleta 166/2018"/>
    <x v="0"/>
  </r>
  <r>
    <s v="23083.002703/2014-17"/>
    <s v="006/2017"/>
    <d v="2018-02-09T00:00:00"/>
    <x v="23"/>
    <s v="Instituto de Veterinária"/>
    <n v="52"/>
    <x v="127"/>
    <s v="597/2017"/>
    <x v="1"/>
    <n v="24.49"/>
    <n v="48.98"/>
    <x v="1"/>
    <x v="9"/>
    <x v="1"/>
    <n v="48.98"/>
    <s v="Entrega em 09/04/2018"/>
    <s v="Papeleta 166/2018"/>
    <x v="0"/>
  </r>
  <r>
    <s v="23083.002703/2014-17"/>
    <s v="006/2017"/>
    <d v="2018-02-09T00:00:00"/>
    <x v="0"/>
    <s v="Posto Médico"/>
    <n v="34"/>
    <x v="5"/>
    <m/>
    <x v="8"/>
    <n v="1.1000000000000001"/>
    <n v="7.7000000000000011"/>
    <x v="2"/>
    <x v="24"/>
    <x v="1"/>
    <n v="2.2000000000000002"/>
    <d v="2018-02-15T00:00:00"/>
    <s v="Papeleta 100/2018"/>
    <x v="2"/>
  </r>
  <r>
    <s v="23083.002703/2014-17"/>
    <s v="006/2017"/>
    <d v="2018-02-09T00:00:00"/>
    <x v="0"/>
    <s v="Posto Médico"/>
    <n v="35"/>
    <x v="84"/>
    <m/>
    <x v="8"/>
    <n v="1.49"/>
    <n v="10.43"/>
    <x v="2"/>
    <x v="25"/>
    <x v="1"/>
    <n v="2.98"/>
    <s v="Entrega em 09/04/2018"/>
    <s v="NF/2141"/>
    <x v="3"/>
  </r>
  <r>
    <s v="23083.002703/2014-17"/>
    <s v="006/2017"/>
    <d v="2018-02-09T00:00:00"/>
    <x v="0"/>
    <s v="Posto Médico"/>
    <n v="37"/>
    <x v="42"/>
    <m/>
    <x v="5"/>
    <n v="125"/>
    <n v="125"/>
    <x v="2"/>
    <x v="25"/>
    <x v="5"/>
    <n v="125"/>
    <s v="Entrega em 09/04/2018"/>
    <s v="NF/2141"/>
    <x v="0"/>
  </r>
  <r>
    <s v="23083.002703/2014-17"/>
    <s v="006/2017"/>
    <d v="2018-02-09T00:00:00"/>
    <x v="0"/>
    <s v="Posto Médico"/>
    <n v="45"/>
    <x v="75"/>
    <m/>
    <x v="0"/>
    <n v="13.91"/>
    <n v="69.55"/>
    <x v="2"/>
    <x v="26"/>
    <x v="0"/>
    <n v="69.55"/>
    <d v="2017-12-01T00:00:00"/>
    <s v="Papeleta 679/2017"/>
    <x v="0"/>
  </r>
  <r>
    <s v="23083.002703/2014-17"/>
    <s v="006/2017"/>
    <d v="2018-02-09T00:00:00"/>
    <x v="0"/>
    <s v="Posto Médico"/>
    <n v="48"/>
    <x v="114"/>
    <m/>
    <x v="9"/>
    <n v="36"/>
    <n v="144"/>
    <x v="2"/>
    <x v="25"/>
    <x v="9"/>
    <n v="144"/>
    <s v="Entrega em 09/04/2018"/>
    <s v="NF/2141"/>
    <x v="0"/>
  </r>
  <r>
    <s v="23083.002703/2014-17"/>
    <s v="006/2017"/>
    <d v="2018-02-09T00:00:00"/>
    <x v="0"/>
    <s v="Posto Médico"/>
    <n v="51"/>
    <x v="128"/>
    <m/>
    <x v="0"/>
    <n v="19.100000000000001"/>
    <n v="95.5"/>
    <x v="2"/>
    <x v="26"/>
    <x v="0"/>
    <n v="95.5"/>
    <d v="2017-12-01T00:00:00"/>
    <s v="Papeleta 679/2017"/>
    <x v="0"/>
  </r>
  <r>
    <s v="23083.002703/2014-17"/>
    <s v="006/2017"/>
    <d v="2018-02-09T00:00:00"/>
    <x v="0"/>
    <s v="Posto Médico"/>
    <n v="52"/>
    <x v="127"/>
    <m/>
    <x v="5"/>
    <n v="24.49"/>
    <n v="24.49"/>
    <x v="3"/>
    <x v="25"/>
    <x v="5"/>
    <n v="24.49"/>
    <s v="Entrega em 09/04/2018"/>
    <s v="NF/2141"/>
    <x v="0"/>
  </r>
  <r>
    <s v="23083.002703/2014-17"/>
    <s v="006/2017"/>
    <d v="2018-02-09T00:00:00"/>
    <x v="0"/>
    <s v="Posto Médico"/>
    <n v="57"/>
    <x v="7"/>
    <m/>
    <x v="7"/>
    <n v="0.6"/>
    <n v="1.7999999999999998"/>
    <x v="2"/>
    <x v="24"/>
    <x v="7"/>
    <n v="1.7999999999999998"/>
    <d v="2018-02-15T00:00:00"/>
    <s v="Papeleta 100/2018"/>
    <x v="0"/>
  </r>
  <r>
    <s v="23083.002703/2014-17"/>
    <s v="006/2017"/>
    <d v="2018-02-09T00:00:00"/>
    <x v="0"/>
    <s v="Posto Médico"/>
    <n v="58"/>
    <x v="8"/>
    <m/>
    <x v="7"/>
    <n v="0.6"/>
    <n v="1.7999999999999998"/>
    <x v="2"/>
    <x v="24"/>
    <x v="7"/>
    <n v="1.7999999999999998"/>
    <d v="2018-02-15T00:00:00"/>
    <s v="Papeleta 100/2018"/>
    <x v="0"/>
  </r>
  <r>
    <s v="23083.002703/2014-17"/>
    <s v="006/2017"/>
    <d v="2018-02-09T00:00:00"/>
    <x v="0"/>
    <s v="Posto Médico"/>
    <n v="59"/>
    <x v="9"/>
    <m/>
    <x v="7"/>
    <n v="0.6"/>
    <n v="1.7999999999999998"/>
    <x v="2"/>
    <x v="24"/>
    <x v="7"/>
    <n v="1.7999999999999998"/>
    <d v="2018-02-15T00:00:00"/>
    <s v="Papeleta 100/2018"/>
    <x v="0"/>
  </r>
  <r>
    <s v="23083.002703/2014-17"/>
    <s v="006/2017"/>
    <d v="2018-02-09T00:00:00"/>
    <x v="0"/>
    <s v="Posto Médico"/>
    <n v="5"/>
    <x v="32"/>
    <m/>
    <x v="9"/>
    <n v="21.1"/>
    <n v="84.4"/>
    <x v="2"/>
    <x v="25"/>
    <x v="9"/>
    <n v="84.4"/>
    <s v="Entrega em 09/04/2018"/>
    <s v="NF/2141"/>
    <x v="0"/>
  </r>
  <r>
    <s v="23083.002703/2014-17"/>
    <s v="006/2017"/>
    <d v="2018-02-09T00:00:00"/>
    <x v="0"/>
    <s v="Posto Médico"/>
    <n v="6"/>
    <x v="81"/>
    <m/>
    <x v="7"/>
    <n v="13.04"/>
    <n v="39.119999999999997"/>
    <x v="2"/>
    <x v="25"/>
    <x v="7"/>
    <n v="39.119999999999997"/>
    <s v="Entrega em 09/04/2018"/>
    <s v="NF/2141"/>
    <x v="0"/>
  </r>
  <r>
    <s v="23083.002703/2014-17"/>
    <s v="006/2017"/>
    <d v="2018-02-09T00:00:00"/>
    <x v="0"/>
    <s v="Posto Médico"/>
    <n v="7"/>
    <x v="113"/>
    <m/>
    <x v="2"/>
    <n v="33.54"/>
    <n v="335.4"/>
    <x v="2"/>
    <x v="25"/>
    <x v="2"/>
    <n v="335.4"/>
    <s v="Entrega em 09/04/2018"/>
    <s v="NF/2141"/>
    <x v="0"/>
  </r>
  <r>
    <s v="23083.002703/2014-17"/>
    <s v="006/2017"/>
    <d v="2018-02-09T00:00:00"/>
    <x v="0"/>
    <s v="Posto Médico"/>
    <n v="17"/>
    <x v="30"/>
    <m/>
    <x v="25"/>
    <n v="1"/>
    <n v="180"/>
    <x v="2"/>
    <x v="27"/>
    <x v="27"/>
    <n v="180"/>
    <s v="Vencida "/>
    <m/>
    <x v="4"/>
  </r>
  <r>
    <s v="23083.002703/2014-17"/>
    <s v="006/2017"/>
    <d v="2018-02-09T00:00:00"/>
    <x v="0"/>
    <s v="Posto Médico"/>
    <n v="18"/>
    <x v="31"/>
    <m/>
    <x v="26"/>
    <n v="0.98"/>
    <n v="147"/>
    <x v="2"/>
    <x v="27"/>
    <x v="28"/>
    <n v="147"/>
    <s v="Vencida "/>
    <m/>
    <x v="4"/>
  </r>
  <r>
    <s v="23083.002703/2014-17"/>
    <s v="006/2017"/>
    <d v="2018-02-09T00:00:00"/>
    <x v="0"/>
    <s v="Posto Médico"/>
    <n v="20"/>
    <x v="117"/>
    <m/>
    <x v="7"/>
    <n v="10.43"/>
    <m/>
    <x v="2"/>
    <x v="25"/>
    <x v="7"/>
    <n v="31.29"/>
    <s v="Entrega em 09/04/2018"/>
    <s v="NF/2141"/>
    <x v="0"/>
  </r>
  <r>
    <s v="23083.002703/2014-17"/>
    <s v="006/2017"/>
    <d v="2018-02-09T00:00:00"/>
    <x v="0"/>
    <s v="Posto Médico"/>
    <n v="21"/>
    <x v="118"/>
    <m/>
    <x v="1"/>
    <n v="11.04"/>
    <n v="22.08"/>
    <x v="2"/>
    <x v="24"/>
    <x v="1"/>
    <n v="22.08"/>
    <d v="2018-02-15T00:00:00"/>
    <s v="Papeleta 100/2018"/>
    <x v="0"/>
  </r>
  <r>
    <s v="23083.002703/2014-17"/>
    <s v="006/2017"/>
    <d v="2018-02-09T00:00:00"/>
    <x v="0"/>
    <s v="Posto Médico"/>
    <n v="22"/>
    <x v="115"/>
    <m/>
    <x v="1"/>
    <n v="11.44"/>
    <m/>
    <x v="2"/>
    <x v="25"/>
    <x v="1"/>
    <n v="22.88"/>
    <s v="Entrega em 09/04/2018"/>
    <s v="NF/2141"/>
    <x v="0"/>
  </r>
  <r>
    <s v="23083.002703/2014-17"/>
    <s v="006/2017"/>
    <d v="2018-02-09T00:00:00"/>
    <x v="0"/>
    <s v="Posto Médico"/>
    <n v="23"/>
    <x v="119"/>
    <m/>
    <x v="1"/>
    <n v="11.33"/>
    <m/>
    <x v="2"/>
    <x v="25"/>
    <x v="1"/>
    <n v="22.66"/>
    <s v="Entrega em 09/04/2018"/>
    <s v="NF/2141"/>
    <x v="0"/>
  </r>
  <r>
    <s v="23083.002703/2014-17"/>
    <s v="006/2017"/>
    <d v="2018-02-09T00:00:00"/>
    <x v="0"/>
    <s v="Posto Médico"/>
    <n v="26"/>
    <x v="23"/>
    <m/>
    <x v="5"/>
    <n v="334.99"/>
    <m/>
    <x v="2"/>
    <x v="28"/>
    <x v="5"/>
    <n v="334.99"/>
    <d v="2017-12-27T00:00:00"/>
    <n v="2550"/>
    <x v="0"/>
  </r>
  <r>
    <s v="23083.002703/2014-17"/>
    <s v="006/2017"/>
    <d v="2018-02-09T00:00:00"/>
    <x v="0"/>
    <s v="Posto Médico"/>
    <n v="61"/>
    <x v="36"/>
    <m/>
    <x v="7"/>
    <n v="1.1599999999999999"/>
    <m/>
    <x v="2"/>
    <x v="25"/>
    <x v="1"/>
    <n v="2.3199999999999998"/>
    <s v="Entrega em 09/04/2018"/>
    <s v="NF/2141"/>
    <x v="5"/>
  </r>
  <r>
    <s v="23083.002703/2014-17"/>
    <s v="006/2017"/>
    <d v="2018-02-09T00:00:00"/>
    <x v="0"/>
    <s v="Posto Médico"/>
    <n v="69"/>
    <x v="112"/>
    <m/>
    <x v="9"/>
    <n v="1.28"/>
    <m/>
    <x v="2"/>
    <x v="25"/>
    <x v="9"/>
    <n v="5.12"/>
    <s v="Entrega em 09/04/2018"/>
    <s v="NF/2141"/>
    <x v="0"/>
  </r>
  <r>
    <s v="23083.002703/2014-17"/>
    <s v="006/2017"/>
    <d v="2018-02-09T00:00:00"/>
    <x v="0"/>
    <s v="Posto Médico"/>
    <n v="63"/>
    <x v="99"/>
    <m/>
    <x v="9"/>
    <n v="1.83"/>
    <m/>
    <x v="2"/>
    <x v="25"/>
    <x v="9"/>
    <n v="7.32"/>
    <s v="Entrega em 09/04/2018"/>
    <s v="NF/2141"/>
    <x v="0"/>
  </r>
  <r>
    <s v="23083.002703/2014-17"/>
    <s v="006/2017"/>
    <d v="2018-02-09T00:00:00"/>
    <x v="0"/>
    <s v="Posto Médico"/>
    <n v="71"/>
    <x v="123"/>
    <m/>
    <x v="9"/>
    <n v="1.1000000000000001"/>
    <m/>
    <x v="2"/>
    <x v="25"/>
    <x v="9"/>
    <n v="4.4000000000000004"/>
    <s v="Entrega em 09/04/2018"/>
    <s v="NF/2141"/>
    <x v="0"/>
  </r>
  <r>
    <s v="23083.002703/2014-17"/>
    <s v="006/2017"/>
    <d v="2018-02-09T00:00:00"/>
    <x v="0"/>
    <s v="Posto Médico"/>
    <n v="77"/>
    <x v="124"/>
    <m/>
    <x v="9"/>
    <n v="1.59"/>
    <m/>
    <x v="2"/>
    <x v="25"/>
    <x v="9"/>
    <n v="6.36"/>
    <s v="Entrega em 09/04/2018"/>
    <s v="NF/2141"/>
    <x v="0"/>
  </r>
  <r>
    <s v="23083.002703/2014-17"/>
    <s v="006/2017"/>
    <d v="2018-02-09T00:00:00"/>
    <x v="0"/>
    <s v="Posto Médico"/>
    <n v="81"/>
    <x v="97"/>
    <m/>
    <x v="2"/>
    <n v="1.54"/>
    <m/>
    <x v="2"/>
    <x v="25"/>
    <x v="2"/>
    <n v="15.4"/>
    <s v="Entrega em 09/04/2018"/>
    <s v="NF/2141"/>
    <x v="0"/>
  </r>
  <r>
    <s v="23083.002703/2014-17"/>
    <s v="006/2017"/>
    <d v="2018-02-09T00:00:00"/>
    <x v="6"/>
    <s v="Pró - Reitoria de Extensão"/>
    <n v="17"/>
    <x v="30"/>
    <m/>
    <x v="2"/>
    <n v="1"/>
    <m/>
    <x v="2"/>
    <x v="27"/>
    <x v="2"/>
    <n v="10"/>
    <s v="Vencida "/>
    <m/>
    <x v="4"/>
  </r>
  <r>
    <s v="23083.002703/2014-17"/>
    <s v="006/2017"/>
    <d v="2018-02-09T00:00:00"/>
    <x v="6"/>
    <s v="Pró - Reitoria de Extensão"/>
    <n v="18"/>
    <x v="31"/>
    <m/>
    <x v="2"/>
    <n v="0.98"/>
    <m/>
    <x v="2"/>
    <x v="27"/>
    <x v="2"/>
    <n v="9.8000000000000007"/>
    <s v="Vencida "/>
    <m/>
    <x v="4"/>
  </r>
  <r>
    <s v="23083.002703/2014-17"/>
    <s v="006/2017"/>
    <d v="2018-02-09T00:00:00"/>
    <x v="6"/>
    <s v="Pró - Reitoria de Extensão"/>
    <n v="19"/>
    <x v="33"/>
    <m/>
    <x v="2"/>
    <n v="2.61"/>
    <m/>
    <x v="2"/>
    <x v="25"/>
    <x v="2"/>
    <n v="26.099999999999998"/>
    <s v="Entrega em 09/04/2018"/>
    <s v="NF/2141"/>
    <x v="0"/>
  </r>
  <r>
    <s v="23083.002703/2014-17"/>
    <s v="006/2017"/>
    <d v="2018-02-09T00:00:00"/>
    <x v="6"/>
    <s v="Pró - Reitoria de Extensão"/>
    <n v="20"/>
    <x v="117"/>
    <m/>
    <x v="2"/>
    <n v="10.43"/>
    <m/>
    <x v="2"/>
    <x v="25"/>
    <x v="2"/>
    <n v="104.3"/>
    <s v="Entrega em 09/04/2018"/>
    <s v="NF/2141"/>
    <x v="0"/>
  </r>
  <r>
    <s v="23083.002703/2014-17"/>
    <s v="006/2017"/>
    <d v="2018-02-09T00:00:00"/>
    <x v="6"/>
    <s v="Pró - Reitoria de Extensão"/>
    <n v="21"/>
    <x v="118"/>
    <m/>
    <x v="2"/>
    <n v="11.04"/>
    <n v="110.39999999999999"/>
    <x v="2"/>
    <x v="24"/>
    <x v="2"/>
    <n v="110.39999999999999"/>
    <d v="2018-02-15T00:00:00"/>
    <s v="Papeleta 100/2018"/>
    <x v="0"/>
  </r>
  <r>
    <s v="23083.002703/2014-17"/>
    <s v="006/2017"/>
    <d v="2018-02-09T00:00:00"/>
    <x v="6"/>
    <s v="Pró - Reitoria de Extensão"/>
    <n v="22"/>
    <x v="115"/>
    <m/>
    <x v="2"/>
    <n v="11.44"/>
    <m/>
    <x v="2"/>
    <x v="25"/>
    <x v="2"/>
    <n v="114.39999999999999"/>
    <s v="Entrega em 09/04/2018"/>
    <s v="NF/2141"/>
    <x v="0"/>
  </r>
  <r>
    <s v="23083.002703/2014-17"/>
    <s v="006/2017"/>
    <d v="2018-02-09T00:00:00"/>
    <x v="6"/>
    <s v="Pró - Reitoria de Extensão"/>
    <n v="23"/>
    <x v="119"/>
    <m/>
    <x v="2"/>
    <n v="11.33"/>
    <m/>
    <x v="2"/>
    <x v="25"/>
    <x v="2"/>
    <n v="113.3"/>
    <s v="Entrega em 09/04/2018"/>
    <s v="NF/2141"/>
    <x v="0"/>
  </r>
  <r>
    <s v="23083.002703/2014-17"/>
    <s v="006/2017"/>
    <d v="2018-02-09T00:00:00"/>
    <x v="6"/>
    <s v="Pró - Reitoria de Extensão"/>
    <n v="92"/>
    <x v="10"/>
    <m/>
    <x v="2"/>
    <n v="1.43"/>
    <n v="14.299999999999999"/>
    <x v="2"/>
    <x v="24"/>
    <x v="1"/>
    <n v="2.86"/>
    <d v="2018-02-15T00:00:00"/>
    <s v="Papeleta 100/2018"/>
    <x v="2"/>
  </r>
  <r>
    <s v="23083.002703/2014-17"/>
    <s v="006/2017"/>
    <d v="2018-02-09T00:00:00"/>
    <x v="6"/>
    <s v="Pró - Reitoria de Extensão"/>
    <n v="93"/>
    <x v="37"/>
    <m/>
    <x v="2"/>
    <n v="1.56"/>
    <m/>
    <x v="2"/>
    <x v="25"/>
    <x v="7"/>
    <n v="4.68"/>
    <s v="Entrega em 09/04/2018"/>
    <s v="NF/2141"/>
    <x v="5"/>
  </r>
  <r>
    <s v="23083.002703/2014-17"/>
    <s v="006/2017"/>
    <d v="2018-02-09T00:00:00"/>
    <x v="6"/>
    <s v="Pró - Reitoria de Extensão"/>
    <n v="94"/>
    <x v="11"/>
    <m/>
    <x v="2"/>
    <n v="1.52"/>
    <n v="15.2"/>
    <x v="2"/>
    <x v="24"/>
    <x v="1"/>
    <n v="3.04"/>
    <d v="2018-02-15T00:00:00"/>
    <s v="Papeleta 100/2018"/>
    <x v="2"/>
  </r>
  <r>
    <s v="23083.002703/2014-17"/>
    <s v="006/2017"/>
    <d v="2018-02-09T00:00:00"/>
    <x v="6"/>
    <s v="Pró - Reitoria de Extensão"/>
    <n v="1"/>
    <x v="78"/>
    <m/>
    <x v="7"/>
    <n v="24.32"/>
    <m/>
    <x v="2"/>
    <x v="25"/>
    <x v="7"/>
    <n v="72.960000000000008"/>
    <s v="Entrega em 09/04/2018"/>
    <s v="NF/2141"/>
    <x v="0"/>
  </r>
  <r>
    <s v="23083.002703/2014-17"/>
    <s v="006/2017"/>
    <d v="2018-02-09T00:00:00"/>
    <x v="6"/>
    <s v="Pró - Reitoria de Extensão"/>
    <n v="2"/>
    <x v="41"/>
    <m/>
    <x v="5"/>
    <n v="27.89"/>
    <m/>
    <x v="2"/>
    <x v="25"/>
    <x v="5"/>
    <n v="27.89"/>
    <s v="Entrega em 09/04/2018"/>
    <s v="NF/2141"/>
    <x v="0"/>
  </r>
  <r>
    <s v="23083.002703/2014-17"/>
    <s v="006/2017"/>
    <d v="2018-02-09T00:00:00"/>
    <x v="6"/>
    <s v="Pró - Reitoria de Extensão"/>
    <n v="17"/>
    <x v="30"/>
    <m/>
    <x v="18"/>
    <n v="1"/>
    <m/>
    <x v="2"/>
    <x v="27"/>
    <x v="18"/>
    <n v="50"/>
    <s v="Vencida "/>
    <m/>
    <x v="4"/>
  </r>
  <r>
    <s v="23083.002703/2014-17"/>
    <s v="006/2017"/>
    <d v="2018-02-09T00:00:00"/>
    <x v="6"/>
    <s v="Pró - Reitoria de Extensão"/>
    <n v="34"/>
    <x v="5"/>
    <m/>
    <x v="3"/>
    <n v="1.1000000000000001"/>
    <n v="22"/>
    <x v="2"/>
    <x v="24"/>
    <x v="29"/>
    <n v="17.600000000000001"/>
    <d v="2018-02-15T00:00:00"/>
    <s v="Papeleta 100/2018"/>
    <x v="2"/>
  </r>
  <r>
    <s v="23083.002703/2014-17"/>
    <s v="006/2017"/>
    <d v="2018-02-09T00:00:00"/>
    <x v="6"/>
    <s v="Pró - Reitoria de Extensão"/>
    <n v="35"/>
    <x v="84"/>
    <m/>
    <x v="3"/>
    <n v="1.49"/>
    <m/>
    <x v="2"/>
    <x v="25"/>
    <x v="30"/>
    <n v="26.82"/>
    <s v="Entrega em 09/04/2018"/>
    <s v="NF/2141"/>
    <x v="5"/>
  </r>
  <r>
    <s v="23083.002703/2014-17"/>
    <s v="006/2017"/>
    <d v="2018-02-09T00:00:00"/>
    <x v="6"/>
    <s v="Pró - Reitoria de Extensão"/>
    <n v="36"/>
    <x v="79"/>
    <m/>
    <x v="5"/>
    <n v="21.57"/>
    <m/>
    <x v="2"/>
    <x v="29"/>
    <x v="5"/>
    <n v="21.57"/>
    <d v="2018-01-23T00:00:00"/>
    <s v="NF 3041"/>
    <x v="0"/>
  </r>
  <r>
    <s v="23083.002703/2014-17"/>
    <s v="006/2017"/>
    <d v="2018-02-09T00:00:00"/>
    <x v="6"/>
    <s v="Pró - Reitoria de Extensão"/>
    <n v="39"/>
    <x v="120"/>
    <m/>
    <x v="0"/>
    <n v="7.98"/>
    <m/>
    <x v="2"/>
    <x v="30"/>
    <x v="0"/>
    <m/>
    <m/>
    <m/>
    <x v="6"/>
  </r>
  <r>
    <s v="23083.002703/2014-17"/>
    <s v="006/2017"/>
    <d v="2018-02-09T00:00:00"/>
    <x v="6"/>
    <s v="Pró - Reitoria de Extensão"/>
    <n v="45"/>
    <x v="75"/>
    <m/>
    <x v="2"/>
    <n v="13.91"/>
    <m/>
    <x v="2"/>
    <x v="26"/>
    <x v="2"/>
    <n v="139.1"/>
    <d v="2017-12-01T00:00:00"/>
    <s v="Papeleta 679/2017"/>
    <x v="0"/>
  </r>
  <r>
    <s v="23083.002703/2014-17"/>
    <s v="006/2017"/>
    <d v="2018-02-09T00:00:00"/>
    <x v="6"/>
    <s v="Pró - Reitoria de Extensão"/>
    <n v="95"/>
    <x v="121"/>
    <m/>
    <x v="5"/>
    <n v="13.28"/>
    <m/>
    <x v="2"/>
    <x v="25"/>
    <x v="5"/>
    <n v="13.28"/>
    <s v="Entrega em 09/04/2018"/>
    <s v="NF/2141"/>
    <x v="0"/>
  </r>
  <r>
    <s v="23083.002703/2014-17"/>
    <s v="006/2017"/>
    <d v="2018-02-09T00:00:00"/>
    <x v="6"/>
    <s v="Pró - Reitoria de Extensão"/>
    <n v="103"/>
    <x v="89"/>
    <m/>
    <x v="5"/>
    <n v="5.04"/>
    <m/>
    <x v="2"/>
    <x v="29"/>
    <x v="5"/>
    <n v="5.04"/>
    <d v="2018-01-23T00:00:00"/>
    <s v="NF 3041"/>
    <x v="0"/>
  </r>
  <r>
    <s v="23083.002703/2014-17"/>
    <s v="006/2017"/>
    <d v="2018-02-09T00:00:00"/>
    <x v="6"/>
    <s v="Pró - Reitoria de Extensão"/>
    <n v="102"/>
    <x v="88"/>
    <m/>
    <x v="5"/>
    <n v="8.44"/>
    <m/>
    <x v="2"/>
    <x v="29"/>
    <x v="5"/>
    <n v="8.44"/>
    <d v="2018-01-23T00:00:00"/>
    <s v="NF 3041"/>
    <x v="0"/>
  </r>
  <r>
    <s v="23083.002703/2014-17"/>
    <s v="006/2017"/>
    <d v="2018-02-09T00:00:00"/>
    <x v="6"/>
    <s v="Pró - Reitoria de Extensão"/>
    <n v="98"/>
    <x v="86"/>
    <m/>
    <x v="5"/>
    <n v="7.85"/>
    <m/>
    <x v="2"/>
    <x v="29"/>
    <x v="5"/>
    <n v="7.85"/>
    <d v="2018-01-23T00:00:00"/>
    <s v="NF 3041"/>
    <x v="0"/>
  </r>
  <r>
    <s v="23083.002703/2014-17"/>
    <s v="006/2017"/>
    <d v="2018-02-09T00:00:00"/>
    <x v="6"/>
    <s v="Pró - Reitoria de Extensão"/>
    <n v="99"/>
    <x v="122"/>
    <m/>
    <x v="5"/>
    <n v="7.75"/>
    <m/>
    <x v="2"/>
    <x v="29"/>
    <x v="5"/>
    <n v="7.75"/>
    <d v="2018-01-23T00:00:00"/>
    <s v="NF 3041"/>
    <x v="0"/>
  </r>
  <r>
    <s v="23083.002703/2014-17"/>
    <s v="006/2017"/>
    <d v="2018-02-09T00:00:00"/>
    <x v="6"/>
    <s v="Pró - Reitoria de Extensão"/>
    <n v="106"/>
    <x v="52"/>
    <m/>
    <x v="5"/>
    <n v="8.56"/>
    <m/>
    <x v="2"/>
    <x v="29"/>
    <x v="5"/>
    <n v="8.56"/>
    <d v="2018-01-23T00:00:00"/>
    <s v="NF 3041"/>
    <x v="0"/>
  </r>
  <r>
    <s v="23083.002703/2014-17"/>
    <s v="006/2017"/>
    <d v="2018-02-09T00:00:00"/>
    <x v="6"/>
    <s v="Pró - Reitoria de Extensão"/>
    <n v="107"/>
    <x v="53"/>
    <m/>
    <x v="5"/>
    <n v="9.23"/>
    <m/>
    <x v="2"/>
    <x v="29"/>
    <x v="5"/>
    <n v="9.23"/>
    <d v="2018-01-23T00:00:00"/>
    <s v="NF 3041"/>
    <x v="0"/>
  </r>
  <r>
    <s v="23083.002703/2014-17"/>
    <s v="006/2017"/>
    <d v="2018-02-09T00:00:00"/>
    <x v="6"/>
    <s v="Pró - Reitoria de Extensão"/>
    <n v="108"/>
    <x v="24"/>
    <m/>
    <x v="5"/>
    <n v="10.38"/>
    <m/>
    <x v="2"/>
    <x v="29"/>
    <x v="5"/>
    <n v="10.38"/>
    <d v="2018-01-23T00:00:00"/>
    <s v="NF 3041"/>
    <x v="0"/>
  </r>
  <r>
    <s v="23083.002703/2014-17"/>
    <s v="006/2017"/>
    <d v="2018-02-09T00:00:00"/>
    <x v="6"/>
    <s v="Pró - Reitoria de Extensão"/>
    <n v="110"/>
    <x v="54"/>
    <m/>
    <x v="5"/>
    <n v="17.57"/>
    <m/>
    <x v="2"/>
    <x v="29"/>
    <x v="5"/>
    <n v="17.57"/>
    <d v="2018-01-23T00:00:00"/>
    <s v="NF 3041"/>
    <x v="0"/>
  </r>
  <r>
    <s v="23083.002703/2014-17"/>
    <s v="006/2017"/>
    <d v="2018-02-09T00:00:00"/>
    <x v="6"/>
    <s v="Pró - Reitoria de Extensão"/>
    <n v="109"/>
    <x v="45"/>
    <m/>
    <x v="5"/>
    <n v="5.43"/>
    <m/>
    <x v="2"/>
    <x v="29"/>
    <x v="5"/>
    <n v="5.43"/>
    <d v="2018-01-23T00:00:00"/>
    <s v="NF 3041"/>
    <x v="0"/>
  </r>
  <r>
    <s v="23083.002703/2014-17"/>
    <s v="006/2017"/>
    <d v="2018-02-09T00:00:00"/>
    <x v="6"/>
    <s v="Pró - Reitoria de Extensão"/>
    <n v="112"/>
    <x v="56"/>
    <m/>
    <x v="5"/>
    <n v="6.45"/>
    <m/>
    <x v="2"/>
    <x v="29"/>
    <x v="5"/>
    <n v="6.45"/>
    <d v="2018-01-23T00:00:00"/>
    <s v="NF 3041"/>
    <x v="0"/>
  </r>
  <r>
    <s v="23083.002703/2014-17"/>
    <s v="006/2017"/>
    <d v="2018-02-09T00:00:00"/>
    <x v="6"/>
    <s v="Pró - Reitoria de Extensão"/>
    <n v="113"/>
    <x v="57"/>
    <m/>
    <x v="5"/>
    <n v="7.22"/>
    <m/>
    <x v="2"/>
    <x v="29"/>
    <x v="5"/>
    <n v="7.22"/>
    <d v="2018-01-23T00:00:00"/>
    <s v="NF 3041"/>
    <x v="0"/>
  </r>
  <r>
    <s v="23083.002703/2014-17"/>
    <s v="006/2017"/>
    <d v="2018-02-09T00:00:00"/>
    <x v="6"/>
    <s v="Pró - Reitoria de Extensão"/>
    <n v="114"/>
    <x v="58"/>
    <m/>
    <x v="5"/>
    <n v="6.63"/>
    <m/>
    <x v="2"/>
    <x v="29"/>
    <x v="5"/>
    <n v="6.63"/>
    <d v="2018-01-23T00:00:00"/>
    <s v="NF 3041"/>
    <x v="0"/>
  </r>
  <r>
    <s v="23083.002703/2014-17"/>
    <s v="006/2017"/>
    <d v="2018-02-09T00:00:00"/>
    <x v="6"/>
    <s v="Pró - Reitoria de Extensão"/>
    <n v="115"/>
    <x v="90"/>
    <m/>
    <x v="5"/>
    <n v="5.51"/>
    <m/>
    <x v="2"/>
    <x v="29"/>
    <x v="5"/>
    <n v="5.51"/>
    <d v="2018-01-23T00:00:00"/>
    <s v="NF 3041"/>
    <x v="0"/>
  </r>
  <r>
    <s v="23083.002703/2014-17"/>
    <s v="006/2017"/>
    <d v="2018-02-09T00:00:00"/>
    <x v="6"/>
    <s v="Pró - Reitoria de Extensão"/>
    <n v="133"/>
    <x v="15"/>
    <m/>
    <x v="5"/>
    <n v="24.75"/>
    <n v="24.75"/>
    <x v="2"/>
    <x v="24"/>
    <x v="5"/>
    <n v="24.75"/>
    <d v="2018-02-15T00:00:00"/>
    <s v="Papeleta 100/2018"/>
    <x v="0"/>
  </r>
  <r>
    <s v="23083.002703/2014-17"/>
    <s v="006/2017"/>
    <d v="2018-02-09T00:00:00"/>
    <x v="6"/>
    <s v="Pró - Reitoria de Extensão"/>
    <n v="139"/>
    <x v="21"/>
    <m/>
    <x v="5"/>
    <n v="24.75"/>
    <n v="24.75"/>
    <x v="2"/>
    <x v="24"/>
    <x v="5"/>
    <n v="24.75"/>
    <d v="2018-02-15T00:00:00"/>
    <s v="Papeleta 100/2018"/>
    <x v="0"/>
  </r>
  <r>
    <s v="23083.002703/2014-17"/>
    <s v="006/2017"/>
    <d v="2018-02-09T00:00:00"/>
    <x v="6"/>
    <s v="Pró - Reitoria de Extensão"/>
    <n v="142"/>
    <x v="105"/>
    <m/>
    <x v="5"/>
    <n v="4.18"/>
    <m/>
    <x v="2"/>
    <x v="25"/>
    <x v="5"/>
    <n v="4.18"/>
    <s v="Entrega em 09/04/2018"/>
    <s v="NF/2141"/>
    <x v="0"/>
  </r>
  <r>
    <s v="23083.002703/2014-17"/>
    <s v="006/2017"/>
    <d v="2018-02-09T00:00:00"/>
    <x v="6"/>
    <s v="Pró - Reitoria de Extensão"/>
    <n v="143"/>
    <x v="106"/>
    <m/>
    <x v="5"/>
    <n v="3"/>
    <m/>
    <x v="2"/>
    <x v="25"/>
    <x v="5"/>
    <n v="3"/>
    <s v="Entrega em 09/04/2018"/>
    <s v="NF/2141"/>
    <x v="0"/>
  </r>
  <r>
    <s v="23083.002703/2014-17"/>
    <s v="006/2017"/>
    <d v="2018-02-09T00:00:00"/>
    <x v="6"/>
    <s v="Pró - Reitoria de Extensão"/>
    <n v="144"/>
    <x v="98"/>
    <m/>
    <x v="5"/>
    <n v="7.6"/>
    <n v="7.6"/>
    <x v="2"/>
    <x v="24"/>
    <x v="5"/>
    <n v="7.6"/>
    <d v="2018-02-15T00:00:00"/>
    <s v="Papeleta 100/2018"/>
    <x v="0"/>
  </r>
  <r>
    <s v="23083.002703/2014-17"/>
    <s v="006/2017"/>
    <d v="2018-02-09T00:00:00"/>
    <x v="6"/>
    <s v="Pró - Reitoria de Extensão"/>
    <n v="145"/>
    <x v="107"/>
    <m/>
    <x v="5"/>
    <n v="7.61"/>
    <n v="7.61"/>
    <x v="2"/>
    <x v="25"/>
    <x v="5"/>
    <n v="7.61"/>
    <s v="Entrega em 09/04/2018"/>
    <s v="NF/2141"/>
    <x v="0"/>
  </r>
  <r>
    <s v="23083.002703/2014-17"/>
    <s v="006/2017"/>
    <d v="2018-02-09T00:00:00"/>
    <x v="6"/>
    <s v="Pró - Reitoria de Extensão"/>
    <n v="148"/>
    <x v="64"/>
    <m/>
    <x v="5"/>
    <n v="4.1500000000000004"/>
    <n v="4.1500000000000004"/>
    <x v="2"/>
    <x v="25"/>
    <x v="5"/>
    <n v="4.1500000000000004"/>
    <s v="Entrega em 09/04/2018"/>
    <s v="NF/2141"/>
    <x v="0"/>
  </r>
  <r>
    <s v="23083.002703/2014-17"/>
    <s v="006/2017"/>
    <d v="2018-02-09T00:00:00"/>
    <x v="6"/>
    <s v="Pró - Reitoria de Extensão"/>
    <n v="149"/>
    <x v="65"/>
    <m/>
    <x v="5"/>
    <n v="6.26"/>
    <n v="6.26"/>
    <x v="2"/>
    <x v="25"/>
    <x v="5"/>
    <n v="6.26"/>
    <s v="Entrega em 09/04/2018"/>
    <s v="NF/2141"/>
    <x v="0"/>
  </r>
  <r>
    <s v="23083.002703/2014-17"/>
    <s v="006/2017"/>
    <d v="2018-02-09T00:00:00"/>
    <x v="6"/>
    <s v="Pró - Reitoria de Extensão"/>
    <n v="150"/>
    <x v="51"/>
    <m/>
    <x v="5"/>
    <n v="5.83"/>
    <n v="5.83"/>
    <x v="2"/>
    <x v="24"/>
    <x v="5"/>
    <n v="5.83"/>
    <d v="2018-02-15T00:00:00"/>
    <s v="Papeleta 100/2018"/>
    <x v="0"/>
  </r>
  <r>
    <s v="23083.002703/2014-17"/>
    <s v="006/2017"/>
    <d v="2018-02-09T00:00:00"/>
    <x v="6"/>
    <s v="Pró - Reitoria de Extensão"/>
    <n v="153"/>
    <x v="68"/>
    <m/>
    <x v="5"/>
    <n v="2.66"/>
    <n v="2.66"/>
    <x v="2"/>
    <x v="25"/>
    <x v="5"/>
    <n v="2.66"/>
    <s v="Entrega em 09/04/2018"/>
    <s v="NF/2141"/>
    <x v="0"/>
  </r>
  <r>
    <s v="23083.002703/2014-17"/>
    <s v="006/2017"/>
    <d v="2018-02-09T00:00:00"/>
    <x v="6"/>
    <s v="Pró - Reitoria de Extensão"/>
    <n v="155"/>
    <x v="70"/>
    <m/>
    <x v="5"/>
    <n v="4.1900000000000004"/>
    <n v="4.1900000000000004"/>
    <x v="2"/>
    <x v="25"/>
    <x v="5"/>
    <n v="4.1900000000000004"/>
    <s v="Entrega em 09/04/2018"/>
    <s v="NF/2141"/>
    <x v="0"/>
  </r>
  <r>
    <s v="23083.002703/2014-17"/>
    <s v="006/2017"/>
    <d v="2018-02-09T00:00:00"/>
    <x v="6"/>
    <s v="Pró - Reitoria de Extensão"/>
    <n v="156"/>
    <x v="71"/>
    <m/>
    <x v="5"/>
    <n v="4.12"/>
    <n v="4.12"/>
    <x v="2"/>
    <x v="25"/>
    <x v="5"/>
    <n v="4.12"/>
    <s v="Entrega em 09/04/2018"/>
    <s v="NF/2141"/>
    <x v="0"/>
  </r>
  <r>
    <s v="23083.002703/2014-17"/>
    <s v="006/2017"/>
    <d v="2018-02-09T00:00:00"/>
    <x v="6"/>
    <s v="Pró - Reitoria de Extensão"/>
    <n v="157"/>
    <x v="72"/>
    <m/>
    <x v="5"/>
    <n v="5.52"/>
    <n v="5.52"/>
    <x v="2"/>
    <x v="25"/>
    <x v="5"/>
    <n v="5.52"/>
    <s v="Entrega em 09/04/2018"/>
    <s v="NF/2141"/>
    <x v="0"/>
  </r>
  <r>
    <s v="23083.002703/2014-17"/>
    <s v="006/2017"/>
    <d v="2018-02-09T00:00:00"/>
    <x v="6"/>
    <s v="Pró - Reitoria de Extensão"/>
    <n v="158"/>
    <x v="73"/>
    <m/>
    <x v="5"/>
    <n v="7.02"/>
    <n v="7.02"/>
    <x v="2"/>
    <x v="25"/>
    <x v="5"/>
    <n v="7.02"/>
    <s v="Entrega em 09/04/2018"/>
    <s v="NF/2141"/>
    <x v="0"/>
  </r>
  <r>
    <s v="23083.002703/2014-17"/>
    <s v="006/2017"/>
    <d v="2018-02-09T00:00:00"/>
    <x v="8"/>
    <s v="Imprensa Universitária"/>
    <n v="27"/>
    <x v="129"/>
    <m/>
    <x v="2"/>
    <n v="97.46"/>
    <n v="974.59999999999991"/>
    <x v="2"/>
    <x v="29"/>
    <x v="2"/>
    <n v="974.59999999999991"/>
    <d v="2018-01-23T00:00:00"/>
    <s v="NF 3041"/>
    <x v="0"/>
  </r>
  <r>
    <s v="23083.002703/2014-17"/>
    <s v="006/2017"/>
    <d v="2018-02-09T00:00:00"/>
    <x v="8"/>
    <s v="Imprensa Universitária"/>
    <n v="78"/>
    <x v="130"/>
    <m/>
    <x v="21"/>
    <n v="14"/>
    <n v="1400"/>
    <x v="2"/>
    <x v="25"/>
    <x v="7"/>
    <n v="42"/>
    <s v="Entrega em 09/04/2018"/>
    <s v="NF/2141"/>
    <x v="0"/>
  </r>
  <r>
    <s v="23083.002703/2014-17"/>
    <s v="006/2017"/>
    <d v="2018-02-09T00:00:00"/>
    <x v="8"/>
    <s v="Imprensa Universitária"/>
    <n v="81"/>
    <x v="97"/>
    <m/>
    <x v="2"/>
    <n v="1.54"/>
    <n v="15.4"/>
    <x v="2"/>
    <x v="25"/>
    <x v="2"/>
    <n v="15.4"/>
    <s v="Entrega em 09/04/2018"/>
    <s v="NF/2141"/>
    <x v="0"/>
  </r>
  <r>
    <s v="23083.002703/2014-17"/>
    <s v="006/2017"/>
    <d v="2018-02-09T00:00:00"/>
    <x v="24"/>
    <s v="Departamento de Botânica"/>
    <n v="17"/>
    <x v="30"/>
    <m/>
    <x v="27"/>
    <n v="1"/>
    <n v="60"/>
    <x v="2"/>
    <x v="27"/>
    <x v="31"/>
    <n v="60"/>
    <s v="Vencida "/>
    <m/>
    <x v="4"/>
  </r>
  <r>
    <s v="23083.002703/2014-17"/>
    <s v="006/2017"/>
    <d v="2018-02-09T00:00:00"/>
    <x v="24"/>
    <s v="Departamento de Botânica"/>
    <n v="18"/>
    <x v="31"/>
    <m/>
    <x v="27"/>
    <n v="0.98"/>
    <n v="58.8"/>
    <x v="2"/>
    <x v="27"/>
    <x v="31"/>
    <n v="58.8"/>
    <s v="Vencida "/>
    <m/>
    <x v="4"/>
  </r>
  <r>
    <s v="23083.002703/2014-17"/>
    <s v="006/2017"/>
    <d v="2018-02-09T00:00:00"/>
    <x v="24"/>
    <s v="Departamento de Botânica"/>
    <n v="19"/>
    <x v="33"/>
    <m/>
    <x v="27"/>
    <n v="2.61"/>
    <n v="156.6"/>
    <x v="2"/>
    <x v="25"/>
    <x v="31"/>
    <n v="156.6"/>
    <s v="Entrega em 09/04/2018"/>
    <s v="NF/2141"/>
    <x v="0"/>
  </r>
  <r>
    <s v="23083.002703/2014-17"/>
    <s v="006/2017"/>
    <d v="2018-02-09T00:00:00"/>
    <x v="24"/>
    <s v="Departamento de Botânica"/>
    <n v="22"/>
    <x v="115"/>
    <m/>
    <x v="0"/>
    <n v="11.44"/>
    <n v="57.199999999999996"/>
    <x v="2"/>
    <x v="25"/>
    <x v="0"/>
    <n v="57.199999999999996"/>
    <s v="Entrega em 09/04/2018"/>
    <s v="NF/2141"/>
    <x v="0"/>
  </r>
  <r>
    <s v="23083.002703/2014-17"/>
    <s v="006/2017"/>
    <d v="2018-02-09T00:00:00"/>
    <x v="24"/>
    <s v="Departamento de Botânica"/>
    <n v="23"/>
    <x v="119"/>
    <m/>
    <x v="0"/>
    <n v="11.33"/>
    <n v="56.65"/>
    <x v="2"/>
    <x v="25"/>
    <x v="0"/>
    <n v="56.65"/>
    <s v="Entrega em 09/04/2018"/>
    <s v="NF/2141"/>
    <x v="0"/>
  </r>
  <r>
    <s v="23083.002703/2014-17"/>
    <s v="006/2017"/>
    <d v="2018-02-09T00:00:00"/>
    <x v="24"/>
    <s v="Departamento de Botânica"/>
    <n v="34"/>
    <x v="5"/>
    <m/>
    <x v="0"/>
    <n v="1.1000000000000001"/>
    <n v="5.5"/>
    <x v="2"/>
    <x v="24"/>
    <x v="0"/>
    <n v="5.5"/>
    <d v="2018-02-15T00:00:00"/>
    <s v="Papeleta 100/2018"/>
    <x v="0"/>
  </r>
  <r>
    <s v="23083.002703/2014-17"/>
    <s v="006/2017"/>
    <d v="2018-02-09T00:00:00"/>
    <x v="24"/>
    <s v="Departamento de Botânica"/>
    <n v="35"/>
    <x v="84"/>
    <m/>
    <x v="0"/>
    <n v="1.49"/>
    <n v="7.45"/>
    <x v="2"/>
    <x v="25"/>
    <x v="0"/>
    <n v="7.45"/>
    <s v="Entrega em 09/04/2018"/>
    <s v="NF/2141"/>
    <x v="0"/>
  </r>
  <r>
    <s v="23083.002703/2014-17"/>
    <s v="006/2017"/>
    <d v="2018-02-09T00:00:00"/>
    <x v="24"/>
    <s v="Departamento de Botânica"/>
    <n v="47"/>
    <x v="1"/>
    <m/>
    <x v="5"/>
    <n v="160"/>
    <n v="160"/>
    <x v="2"/>
    <x v="25"/>
    <x v="5"/>
    <n v="160"/>
    <s v="Entrega em 09/04/2018"/>
    <s v="NF/2141"/>
    <x v="0"/>
  </r>
  <r>
    <s v="23083.002703/2014-17"/>
    <s v="006/2017"/>
    <d v="2018-02-09T00:00:00"/>
    <x v="24"/>
    <s v="Departamento de Botânica"/>
    <n v="51"/>
    <x v="128"/>
    <m/>
    <x v="1"/>
    <n v="19.100000000000001"/>
    <n v="38.200000000000003"/>
    <x v="2"/>
    <x v="26"/>
    <x v="1"/>
    <n v="38.200000000000003"/>
    <d v="2017-12-01T00:00:00"/>
    <s v="Papeleta 679/2017"/>
    <x v="0"/>
  </r>
  <r>
    <s v="23083.002703/2014-17"/>
    <s v="006/2017"/>
    <d v="2018-02-09T00:00:00"/>
    <x v="24"/>
    <s v="Departamento de Botânica"/>
    <n v="52"/>
    <x v="127"/>
    <m/>
    <x v="1"/>
    <n v="24.49"/>
    <n v="48.98"/>
    <x v="2"/>
    <x v="25"/>
    <x v="1"/>
    <n v="48.98"/>
    <s v="Entrega em 09/04/2018"/>
    <s v="NF/2141"/>
    <x v="0"/>
  </r>
  <r>
    <s v="23083.002703/2014-17"/>
    <s v="006/2017"/>
    <d v="2018-02-09T00:00:00"/>
    <x v="24"/>
    <s v="Departamento de Botânica"/>
    <n v="78"/>
    <x v="130"/>
    <m/>
    <x v="0"/>
    <n v="14"/>
    <n v="70"/>
    <x v="2"/>
    <x v="25"/>
    <x v="7"/>
    <n v="42"/>
    <s v="Entrega em 09/04/2018"/>
    <s v="NF/2141"/>
    <x v="5"/>
  </r>
  <r>
    <s v="23083.002703/2014-17"/>
    <s v="006/2017"/>
    <d v="2018-02-09T00:00:00"/>
    <x v="25"/>
    <s v="Departamento de Genética"/>
    <n v="52"/>
    <x v="127"/>
    <m/>
    <x v="5"/>
    <n v="24.49"/>
    <n v="24.49"/>
    <x v="2"/>
    <x v="25"/>
    <x v="5"/>
    <n v="24.49"/>
    <s v="Entrega em 09/04/2018"/>
    <s v="NF/2141"/>
    <x v="0"/>
  </r>
  <r>
    <s v="23083.002703/2014-17"/>
    <s v="006/2017"/>
    <d v="2018-02-09T00:00:00"/>
    <x v="26"/>
    <s v="Departamento de Química"/>
    <n v="1"/>
    <x v="78"/>
    <m/>
    <x v="1"/>
    <n v="24.32"/>
    <n v="48.64"/>
    <x v="2"/>
    <x v="25"/>
    <x v="1"/>
    <n v="48.64"/>
    <s v="Entrega em 09/04/2018"/>
    <s v="NF/2141"/>
    <x v="0"/>
  </r>
  <r>
    <s v="23083.002703/2014-17"/>
    <s v="006/2017"/>
    <d v="2018-02-09T00:00:00"/>
    <x v="26"/>
    <s v="Departamento de Química"/>
    <n v="34"/>
    <x v="5"/>
    <m/>
    <x v="2"/>
    <n v="1.1000000000000001"/>
    <n v="11"/>
    <x v="2"/>
    <x v="24"/>
    <x v="2"/>
    <n v="11"/>
    <d v="2018-02-15T00:00:00"/>
    <s v="Papeleta 100/2018"/>
    <x v="0"/>
  </r>
  <r>
    <s v="23083.002703/2014-17"/>
    <s v="006/2017"/>
    <d v="2018-02-09T00:00:00"/>
    <x v="26"/>
    <s v="Departamento de Química"/>
    <n v="35"/>
    <x v="84"/>
    <m/>
    <x v="2"/>
    <n v="1.49"/>
    <n v="14.9"/>
    <x v="2"/>
    <x v="25"/>
    <x v="2"/>
    <n v="14.9"/>
    <s v="Entrega em 09/04/2018"/>
    <s v="NF/2141"/>
    <x v="0"/>
  </r>
  <r>
    <s v="23083.002703/2014-17"/>
    <s v="006/2017"/>
    <d v="2018-02-09T00:00:00"/>
    <x v="26"/>
    <s v="Departamento de Química"/>
    <n v="47"/>
    <x v="1"/>
    <m/>
    <x v="5"/>
    <n v="160"/>
    <n v="160"/>
    <x v="2"/>
    <x v="25"/>
    <x v="5"/>
    <n v="160"/>
    <s v="Entrega em 09/04/2018"/>
    <s v="NF/2141"/>
    <x v="0"/>
  </r>
  <r>
    <s v="23083.002703/2014-17"/>
    <s v="006/2017"/>
    <d v="2018-02-09T00:00:00"/>
    <x v="26"/>
    <s v="Departamento de Química"/>
    <n v="78"/>
    <x v="130"/>
    <m/>
    <x v="9"/>
    <n v="14"/>
    <n v="56"/>
    <x v="2"/>
    <x v="25"/>
    <x v="7"/>
    <n v="42"/>
    <s v="Entrega em 09/04/2018"/>
    <s v="NF/2141"/>
    <x v="5"/>
  </r>
  <r>
    <s v="23083.002703/2014-17"/>
    <s v="006/2017"/>
    <d v="2018-02-09T00:00:00"/>
    <x v="21"/>
    <s v="Instituto de Ciências Humanas e Sociais"/>
    <n v="1"/>
    <x v="78"/>
    <m/>
    <x v="1"/>
    <n v="24.32"/>
    <n v="48.64"/>
    <x v="2"/>
    <x v="25"/>
    <x v="1"/>
    <n v="48.64"/>
    <s v="Entrega em 09/04/2018"/>
    <s v="NF/2141"/>
    <x v="0"/>
  </r>
  <r>
    <s v="23083.002703/2014-17"/>
    <s v="006/2017"/>
    <d v="2018-02-09T00:00:00"/>
    <x v="21"/>
    <s v="Instituto de Ciências Humanas e Sociais"/>
    <n v="34"/>
    <x v="5"/>
    <m/>
    <x v="16"/>
    <n v="1.1000000000000001"/>
    <n v="16.5"/>
    <x v="2"/>
    <x v="24"/>
    <x v="16"/>
    <n v="16.5"/>
    <d v="2018-02-15T00:00:00"/>
    <s v="Papeleta 100/2018"/>
    <x v="0"/>
  </r>
  <r>
    <s v="23083.002703/2014-17"/>
    <s v="006/2017"/>
    <d v="2018-02-09T00:00:00"/>
    <x v="27"/>
    <s v="Departamento de Microbiologia e Imunologia Veterinária"/>
    <n v="17"/>
    <x v="30"/>
    <m/>
    <x v="4"/>
    <n v="1"/>
    <n v="30"/>
    <x v="2"/>
    <x v="27"/>
    <x v="4"/>
    <n v="30"/>
    <s v="Vencida "/>
    <m/>
    <x v="4"/>
  </r>
  <r>
    <s v="23083.002703/2014-17"/>
    <s v="006/2017"/>
    <d v="2018-02-09T00:00:00"/>
    <x v="27"/>
    <s v="Departamento de Microbiologia e Imunologia Veterinária"/>
    <n v="18"/>
    <x v="31"/>
    <m/>
    <x v="4"/>
    <n v="0.98"/>
    <n v="29.4"/>
    <x v="4"/>
    <x v="27"/>
    <x v="4"/>
    <n v="29.4"/>
    <s v="Vencida "/>
    <m/>
    <x v="4"/>
  </r>
  <r>
    <s v="23083.002703/2014-17"/>
    <s v="006/2017"/>
    <d v="2018-02-09T00:00:00"/>
    <x v="27"/>
    <s v="Departamento de Microbiologia e Imunologia Veterinária"/>
    <n v="19"/>
    <x v="33"/>
    <m/>
    <x v="4"/>
    <n v="2.61"/>
    <n v="78.3"/>
    <x v="2"/>
    <x v="25"/>
    <x v="4"/>
    <n v="78.3"/>
    <s v="Entrega em 09/04/2018"/>
    <s v="NF/2141"/>
    <x v="0"/>
  </r>
  <r>
    <s v="23083.002703/2014-17"/>
    <s v="006/2017"/>
    <d v="2018-02-09T00:00:00"/>
    <x v="16"/>
    <s v="Instituto de Zootecnia"/>
    <n v="34"/>
    <x v="5"/>
    <m/>
    <x v="24"/>
    <n v="1.1000000000000001"/>
    <n v="6.6000000000000005"/>
    <x v="2"/>
    <x v="24"/>
    <x v="26"/>
    <n v="6.6000000000000005"/>
    <d v="2018-02-15T00:00:00"/>
    <s v="Papeleta 100/2018"/>
    <x v="0"/>
  </r>
  <r>
    <s v="23083.002703/2014-17"/>
    <s v="006/2017"/>
    <d v="2018-02-09T00:00:00"/>
    <x v="16"/>
    <s v="Instituto de Zootecnia"/>
    <n v="35"/>
    <x v="84"/>
    <m/>
    <x v="1"/>
    <n v="1.49"/>
    <n v="2.98"/>
    <x v="2"/>
    <x v="25"/>
    <x v="1"/>
    <n v="2.98"/>
    <s v="Entrega em 09/04/2018"/>
    <s v="NF/2141"/>
    <x v="0"/>
  </r>
  <r>
    <s v="23083.002703/2014-17"/>
    <s v="006/2017"/>
    <d v="2018-02-09T00:00:00"/>
    <x v="16"/>
    <s v="Instituto de Zootecnia"/>
    <n v="47"/>
    <x v="1"/>
    <m/>
    <x v="5"/>
    <n v="160"/>
    <n v="160"/>
    <x v="2"/>
    <x v="25"/>
    <x v="5"/>
    <n v="160"/>
    <s v="Entrega em 09/04/2018"/>
    <s v="NF/2141"/>
    <x v="0"/>
  </r>
  <r>
    <s v="23083.002703/2014-17"/>
    <s v="006/2017"/>
    <d v="2018-02-09T00:00:00"/>
    <x v="16"/>
    <s v="Instituto de Zootecnia"/>
    <n v="51"/>
    <x v="128"/>
    <m/>
    <x v="1"/>
    <n v="19.100000000000001"/>
    <n v="38.200000000000003"/>
    <x v="2"/>
    <x v="26"/>
    <x v="1"/>
    <n v="38.200000000000003"/>
    <d v="2017-12-01T00:00:00"/>
    <s v="Papeleta 679/2017"/>
    <x v="0"/>
  </r>
  <r>
    <s v="23083.002703/2014-17"/>
    <s v="006/2017"/>
    <d v="2018-02-09T00:00:00"/>
    <x v="16"/>
    <s v="Instituto de Zootecnia"/>
    <n v="74"/>
    <x v="103"/>
    <m/>
    <x v="3"/>
    <n v="1.34"/>
    <n v="26.8"/>
    <x v="2"/>
    <x v="25"/>
    <x v="3"/>
    <n v="26.8"/>
    <s v="Entrega em 09/04/2018"/>
    <s v="NF/2141"/>
    <x v="0"/>
  </r>
  <r>
    <s v="23083.002703/2014-17"/>
    <s v="006/2017"/>
    <d v="2018-02-09T00:00:00"/>
    <x v="17"/>
    <s v="Campus da UFRRJ em Três Rios"/>
    <n v="7"/>
    <x v="113"/>
    <m/>
    <x v="5"/>
    <n v="33.54"/>
    <n v="33.54"/>
    <x v="2"/>
    <x v="25"/>
    <x v="5"/>
    <n v="33.54"/>
    <s v="Entrega em 09/04/2018"/>
    <s v="NF/2141"/>
    <x v="0"/>
  </r>
  <r>
    <s v="23083.002703/2014-17"/>
    <s v="006/2017"/>
    <d v="2018-02-09T00:00:00"/>
    <x v="17"/>
    <s v="Campus da UFRRJ em Três Rios"/>
    <n v="27"/>
    <x v="129"/>
    <m/>
    <x v="5"/>
    <n v="97.46"/>
    <n v="97.46"/>
    <x v="2"/>
    <x v="29"/>
    <x v="5"/>
    <n v="97.46"/>
    <d v="2018-01-23T00:00:00"/>
    <s v="NF 3041"/>
    <x v="0"/>
  </r>
  <r>
    <s v="23083.002703/2014-17"/>
    <s v="006/2017"/>
    <d v="2018-02-09T00:00:00"/>
    <x v="17"/>
    <s v="Campus da UFRRJ em Três Rios"/>
    <n v="45"/>
    <x v="75"/>
    <m/>
    <x v="5"/>
    <n v="13.91"/>
    <n v="13.91"/>
    <x v="2"/>
    <x v="26"/>
    <x v="5"/>
    <n v="13.91"/>
    <d v="2017-12-01T00:00:00"/>
    <s v="Papeleta 679/2017"/>
    <x v="0"/>
  </r>
  <r>
    <s v="23083.002703/2014-17"/>
    <s v="006/2017"/>
    <d v="2018-02-09T00:00:00"/>
    <x v="17"/>
    <s v="Campus da UFRRJ em Três Rios"/>
    <n v="47"/>
    <x v="1"/>
    <m/>
    <x v="5"/>
    <n v="160"/>
    <n v="160"/>
    <x v="2"/>
    <x v="25"/>
    <x v="5"/>
    <n v="160"/>
    <s v="Entrega em 09/04/2018"/>
    <s v="NF/2141"/>
    <x v="0"/>
  </r>
  <r>
    <s v="23083.002703/2014-17"/>
    <s v="006/2017"/>
    <d v="2018-02-09T00:00:00"/>
    <x v="17"/>
    <s v="Campus da UFRRJ em Três Rios"/>
    <n v="50"/>
    <x v="131"/>
    <m/>
    <x v="5"/>
    <n v="15"/>
    <n v="15"/>
    <x v="4"/>
    <x v="25"/>
    <x v="5"/>
    <n v="15"/>
    <s v="Entrega em 09/04/2018"/>
    <s v="NF/2141"/>
    <x v="0"/>
  </r>
  <r>
    <s v="23083.002703/2014-17"/>
    <s v="006/2017"/>
    <d v="2018-02-09T00:00:00"/>
    <x v="17"/>
    <s v="Campus da UFRRJ em Três Rios"/>
    <n v="57"/>
    <x v="7"/>
    <m/>
    <x v="1"/>
    <n v="0.6"/>
    <n v="1.2"/>
    <x v="2"/>
    <x v="24"/>
    <x v="1"/>
    <n v="1.2"/>
    <d v="2018-02-15T00:00:00"/>
    <s v="Papeleta 100/2018"/>
    <x v="0"/>
  </r>
  <r>
    <s v="23083.002703/2014-17"/>
    <s v="006/2017"/>
    <d v="2018-02-09T00:00:00"/>
    <x v="17"/>
    <s v="Campus da UFRRJ em Três Rios"/>
    <n v="58"/>
    <x v="8"/>
    <m/>
    <x v="1"/>
    <n v="0.6"/>
    <n v="1.2"/>
    <x v="2"/>
    <x v="24"/>
    <x v="1"/>
    <n v="1.2"/>
    <d v="2018-02-15T00:00:00"/>
    <s v="Papeleta 100/2018"/>
    <x v="0"/>
  </r>
  <r>
    <s v="23083.002703/2014-17"/>
    <s v="006/2017"/>
    <d v="2018-02-09T00:00:00"/>
    <x v="17"/>
    <s v="Campus da UFRRJ em Três Rios"/>
    <n v="59"/>
    <x v="9"/>
    <m/>
    <x v="1"/>
    <n v="0.6"/>
    <n v="1.2"/>
    <x v="2"/>
    <x v="24"/>
    <x v="1"/>
    <n v="1.2"/>
    <d v="2018-02-15T00:00:00"/>
    <s v="Papeleta 100/2018"/>
    <x v="0"/>
  </r>
  <r>
    <s v="23083.002703/2014-17"/>
    <s v="006/2017"/>
    <d v="2018-02-09T00:00:00"/>
    <x v="17"/>
    <s v="Campus da UFRRJ em Três Rios"/>
    <n v="61"/>
    <x v="36"/>
    <m/>
    <x v="0"/>
    <n v="1.1599999999999999"/>
    <n v="5.8"/>
    <x v="2"/>
    <x v="25"/>
    <x v="0"/>
    <n v="5.8"/>
    <s v="Entrega em 09/04/2018"/>
    <s v="NF/2141"/>
    <x v="0"/>
  </r>
  <r>
    <s v="23083.002703/2014-17"/>
    <s v="006/2017"/>
    <d v="2018-02-09T00:00:00"/>
    <x v="17"/>
    <s v="Campus da UFRRJ em Três Rios"/>
    <n v="66"/>
    <x v="101"/>
    <m/>
    <x v="1"/>
    <n v="1.35"/>
    <n v="2.7"/>
    <x v="2"/>
    <x v="25"/>
    <x v="1"/>
    <n v="2.7"/>
    <s v="Entrega em 09/04/2018"/>
    <s v="NF/2141"/>
    <x v="0"/>
  </r>
  <r>
    <s v="23083.002703/2014-17"/>
    <s v="006/2017"/>
    <d v="2018-02-09T00:00:00"/>
    <x v="17"/>
    <s v="Campus da UFRRJ em Três Rios"/>
    <n v="69"/>
    <x v="112"/>
    <m/>
    <x v="28"/>
    <n v="1.28"/>
    <n v="14.08"/>
    <x v="2"/>
    <x v="25"/>
    <x v="32"/>
    <n v="14.08"/>
    <s v="Entrega em 09/04/2018"/>
    <s v="NF/2141"/>
    <x v="0"/>
  </r>
  <r>
    <s v="23083.002703/2014-17"/>
    <s v="006/2017"/>
    <d v="2018-02-09T00:00:00"/>
    <x v="17"/>
    <s v="Campus da UFRRJ em Três Rios"/>
    <n v="67"/>
    <x v="3"/>
    <m/>
    <x v="5"/>
    <n v="1.59"/>
    <n v="1.59"/>
    <x v="2"/>
    <x v="25"/>
    <x v="5"/>
    <n v="1.59"/>
    <s v="Entrega em 09/04/2018"/>
    <s v="NF/2141"/>
    <x v="0"/>
  </r>
  <r>
    <s v="23083.002703/2014-17"/>
    <s v="006/2017"/>
    <d v="2018-02-09T00:00:00"/>
    <x v="17"/>
    <s v="Campus da UFRRJ em Três Rios"/>
    <n v="63"/>
    <x v="99"/>
    <m/>
    <x v="24"/>
    <n v="1.83"/>
    <n v="10.98"/>
    <x v="2"/>
    <x v="25"/>
    <x v="26"/>
    <n v="10.98"/>
    <s v="Entrega em 09/04/2018"/>
    <s v="NF/2141"/>
    <x v="0"/>
  </r>
  <r>
    <s v="23083.002703/2014-17"/>
    <s v="006/2017"/>
    <d v="2018-02-09T00:00:00"/>
    <x v="17"/>
    <s v="Campus da UFRRJ em Três Rios"/>
    <n v="72"/>
    <x v="102"/>
    <m/>
    <x v="5"/>
    <n v="1.39"/>
    <n v="1.39"/>
    <x v="2"/>
    <x v="25"/>
    <x v="5"/>
    <n v="1.39"/>
    <s v="Entrega em 09/04/2018"/>
    <s v="NF/2141"/>
    <x v="0"/>
  </r>
  <r>
    <s v="23083.002703/2014-17"/>
    <s v="006/2017"/>
    <d v="2018-02-09T00:00:00"/>
    <x v="17"/>
    <s v="Campus da UFRRJ em Três Rios"/>
    <n v="74"/>
    <x v="103"/>
    <m/>
    <x v="5"/>
    <n v="1.34"/>
    <n v="1.34"/>
    <x v="2"/>
    <x v="25"/>
    <x v="5"/>
    <n v="1.34"/>
    <s v="Entrega em 09/04/2018"/>
    <s v="NF/2141"/>
    <x v="0"/>
  </r>
  <r>
    <s v="23083.002703/2014-17"/>
    <s v="006/2017"/>
    <d v="2018-02-09T00:00:00"/>
    <x v="17"/>
    <s v="Campus da UFRRJ em Três Rios"/>
    <n v="75"/>
    <x v="125"/>
    <m/>
    <x v="5"/>
    <n v="1.86"/>
    <n v="1.86"/>
    <x v="2"/>
    <x v="25"/>
    <x v="5"/>
    <n v="1.86"/>
    <s v="Entrega em 09/04/2018"/>
    <s v="NF/2141"/>
    <x v="0"/>
  </r>
  <r>
    <s v="23083.002703/2014-17"/>
    <s v="006/2017"/>
    <d v="2018-02-09T00:00:00"/>
    <x v="17"/>
    <s v="Campus da UFRRJ em Três Rios"/>
    <n v="76"/>
    <x v="126"/>
    <m/>
    <x v="5"/>
    <n v="1.39"/>
    <n v="1.39"/>
    <x v="2"/>
    <x v="25"/>
    <x v="5"/>
    <n v="1.39"/>
    <s v="Entrega em 09/04/2018"/>
    <s v="NF/2141"/>
    <x v="0"/>
  </r>
  <r>
    <s v="23083.002703/2014-17"/>
    <s v="006/2017"/>
    <d v="2018-02-09T00:00:00"/>
    <x v="17"/>
    <s v="Campus da UFRRJ em Três Rios"/>
    <n v="65"/>
    <x v="100"/>
    <m/>
    <x v="5"/>
    <n v="1.53"/>
    <n v="1.53"/>
    <x v="2"/>
    <x v="25"/>
    <x v="5"/>
    <n v="1.53"/>
    <s v="Entrega em 09/04/2018"/>
    <s v="NF/2141"/>
    <x v="0"/>
  </r>
  <r>
    <s v="23083.002703/2014-17"/>
    <s v="006/2017"/>
    <d v="2018-02-09T00:00:00"/>
    <x v="17"/>
    <s v="Campus da UFRRJ em Três Rios"/>
    <n v="81"/>
    <x v="97"/>
    <m/>
    <x v="5"/>
    <n v="1.54"/>
    <n v="1.54"/>
    <x v="2"/>
    <x v="25"/>
    <x v="5"/>
    <n v="1.54"/>
    <s v="Entrega em 09/04/2018"/>
    <s v="NF/2141"/>
    <x v="0"/>
  </r>
  <r>
    <s v="23083.002703/2014-17"/>
    <s v="006/2017"/>
    <d v="2018-02-09T00:00:00"/>
    <x v="17"/>
    <s v="Campus da UFRRJ em Três Rios"/>
    <n v="83"/>
    <x v="132"/>
    <m/>
    <x v="5"/>
    <n v="18.5"/>
    <n v="18.5"/>
    <x v="2"/>
    <x v="31"/>
    <x v="5"/>
    <n v="18.5"/>
    <d v="2017-11-29T00:00:00"/>
    <s v="Papeleta 687/2017"/>
    <x v="0"/>
  </r>
  <r>
    <s v="23083.002703/2014-17"/>
    <s v="006/2017"/>
    <d v="2018-02-09T00:00:00"/>
    <x v="17"/>
    <s v="Campus da UFRRJ em Três Rios"/>
    <n v="86"/>
    <x v="133"/>
    <m/>
    <x v="5"/>
    <n v="20"/>
    <n v="20"/>
    <x v="2"/>
    <x v="31"/>
    <x v="5"/>
    <n v="20"/>
    <d v="2017-11-29T00:00:00"/>
    <s v="Papeleta 687/2017"/>
    <x v="0"/>
  </r>
  <r>
    <s v="23083.002703/2014-17"/>
    <s v="006/2017"/>
    <d v="2018-02-09T00:00:00"/>
    <x v="17"/>
    <s v="Campus da UFRRJ em Três Rios"/>
    <n v="95"/>
    <x v="121"/>
    <m/>
    <x v="5"/>
    <n v="13.28"/>
    <n v="13.28"/>
    <x v="2"/>
    <x v="25"/>
    <x v="5"/>
    <n v="13.28"/>
    <s v="Entrega em 09/04/2018"/>
    <s v="NF/2141"/>
    <x v="0"/>
  </r>
  <r>
    <s v="23083.002703/2014-17"/>
    <s v="006/2017"/>
    <d v="2018-02-09T00:00:00"/>
    <x v="17"/>
    <s v="Campus da UFRRJ em Três Rios"/>
    <n v="98"/>
    <x v="86"/>
    <m/>
    <x v="5"/>
    <n v="7.85"/>
    <n v="7.85"/>
    <x v="2"/>
    <x v="29"/>
    <x v="5"/>
    <n v="7.85"/>
    <d v="2018-01-23T00:00:00"/>
    <s v="NF 3041"/>
    <x v="0"/>
  </r>
  <r>
    <s v="23083.002703/2014-17"/>
    <s v="006/2017"/>
    <d v="2018-02-09T00:00:00"/>
    <x v="17"/>
    <s v="Campus da UFRRJ em Três Rios"/>
    <n v="107"/>
    <x v="53"/>
    <m/>
    <x v="5"/>
    <n v="9.23"/>
    <n v="9.23"/>
    <x v="2"/>
    <x v="29"/>
    <x v="5"/>
    <n v="9.23"/>
    <d v="2018-01-23T00:00:00"/>
    <s v="NF 3041"/>
    <x v="0"/>
  </r>
  <r>
    <s v="23083.002703/2014-17"/>
    <s v="006/2017"/>
    <d v="2018-02-09T00:00:00"/>
    <x v="17"/>
    <s v="Campus da UFRRJ em Três Rios"/>
    <n v="133"/>
    <x v="15"/>
    <m/>
    <x v="5"/>
    <n v="24.75"/>
    <n v="24.75"/>
    <x v="2"/>
    <x v="24"/>
    <x v="5"/>
    <n v="24.75"/>
    <d v="2018-02-15T00:00:00"/>
    <s v="Papeleta 100/2018"/>
    <x v="0"/>
  </r>
  <r>
    <s v="23083.002703/2014-17"/>
    <s v="006/2017"/>
    <d v="2018-02-09T00:00:00"/>
    <x v="17"/>
    <s v="Campus da UFRRJ em Três Rios"/>
    <n v="129"/>
    <x v="28"/>
    <m/>
    <x v="5"/>
    <n v="20"/>
    <n v="20"/>
    <x v="2"/>
    <x v="29"/>
    <x v="5"/>
    <n v="20"/>
    <d v="2018-01-23T00:00:00"/>
    <s v="NF 3041"/>
    <x v="0"/>
  </r>
  <r>
    <s v="23083.002703/2014-17"/>
    <s v="006/2017"/>
    <d v="2018-02-09T00:00:00"/>
    <x v="17"/>
    <s v="Campus da UFRRJ em Três Rios"/>
    <n v="136"/>
    <x v="18"/>
    <m/>
    <x v="5"/>
    <n v="24.75"/>
    <n v="24.75"/>
    <x v="2"/>
    <x v="24"/>
    <x v="5"/>
    <n v="24.75"/>
    <d v="2018-02-15T00:00:00"/>
    <s v="Papeleta 100/2018"/>
    <x v="0"/>
  </r>
  <r>
    <s v="23083.002703/2014-17"/>
    <s v="006/2017"/>
    <d v="2018-02-09T00:00:00"/>
    <x v="17"/>
    <s v="Campus da UFRRJ em Três Rios"/>
    <n v="139"/>
    <x v="21"/>
    <m/>
    <x v="5"/>
    <n v="24.75"/>
    <n v="24.75"/>
    <x v="2"/>
    <x v="24"/>
    <x v="5"/>
    <n v="24.75"/>
    <d v="2018-02-15T00:00:00"/>
    <s v="Papeleta 100/2018"/>
    <x v="0"/>
  </r>
  <r>
    <s v="23083.002703/2014-17"/>
    <s v="006/2017"/>
    <d v="2018-02-09T00:00:00"/>
    <x v="17"/>
    <s v="Campus da UFRRJ em Três Rios"/>
    <n v="140"/>
    <x v="22"/>
    <m/>
    <x v="5"/>
    <n v="24.75"/>
    <n v="24.75"/>
    <x v="2"/>
    <x v="24"/>
    <x v="5"/>
    <n v="24.75"/>
    <d v="2018-02-15T00:00:00"/>
    <s v="Papeleta 100/2018"/>
    <x v="0"/>
  </r>
  <r>
    <s v="23083.002703/2014-17"/>
    <s v="006/2017"/>
    <d v="2018-02-09T00:00:00"/>
    <x v="17"/>
    <s v="Campus da UFRRJ em Três Rios"/>
    <n v="134"/>
    <x v="16"/>
    <m/>
    <x v="5"/>
    <n v="46.87"/>
    <n v="46.87"/>
    <x v="2"/>
    <x v="24"/>
    <x v="5"/>
    <n v="46.87"/>
    <d v="2018-02-15T00:00:00"/>
    <s v="Papeleta 100/2018"/>
    <x v="0"/>
  </r>
  <r>
    <s v="23083.002703/2014-17"/>
    <s v="006/2017"/>
    <d v="2018-02-09T00:00:00"/>
    <x v="17"/>
    <s v="Campus da UFRRJ em Três Rios"/>
    <n v="130"/>
    <x v="29"/>
    <m/>
    <x v="5"/>
    <n v="44.64"/>
    <n v="44.64"/>
    <x v="2"/>
    <x v="29"/>
    <x v="5"/>
    <n v="44.64"/>
    <d v="2018-01-23T00:00:00"/>
    <s v="NF 3041"/>
    <x v="0"/>
  </r>
  <r>
    <s v="23083.002703/2014-17"/>
    <s v="006/2017"/>
    <d v="2018-02-09T00:00:00"/>
    <x v="17"/>
    <s v="Campus da UFRRJ em Três Rios"/>
    <n v="131"/>
    <x v="13"/>
    <m/>
    <x v="5"/>
    <n v="46.63"/>
    <n v="46.63"/>
    <x v="2"/>
    <x v="24"/>
    <x v="5"/>
    <n v="46.63"/>
    <d v="2018-02-15T00:00:00"/>
    <s v="Papeleta 100/2018"/>
    <x v="0"/>
  </r>
  <r>
    <s v="23083.002703/2014-17"/>
    <s v="006/2017"/>
    <d v="2018-02-09T00:00:00"/>
    <x v="17"/>
    <s v="Campus da UFRRJ em Três Rios"/>
    <n v="141"/>
    <x v="104"/>
    <m/>
    <x v="5"/>
    <n v="7.9"/>
    <n v="7.9"/>
    <x v="2"/>
    <x v="25"/>
    <x v="5"/>
    <n v="7.9"/>
    <s v="Entrega em 09/04/2018"/>
    <s v="NF/2141"/>
    <x v="0"/>
  </r>
  <r>
    <s v="23083.002703/2014-17"/>
    <s v="006/2017"/>
    <d v="2018-02-09T00:00:00"/>
    <x v="17"/>
    <s v="Campus da UFRRJ em Três Rios"/>
    <n v="142"/>
    <x v="105"/>
    <m/>
    <x v="5"/>
    <n v="4.18"/>
    <n v="4.18"/>
    <x v="2"/>
    <x v="25"/>
    <x v="5"/>
    <n v="4.18"/>
    <s v="Entrega em 09/04/2018"/>
    <s v="NF/2141"/>
    <x v="0"/>
  </r>
  <r>
    <s v="23083.002703/2014-17"/>
    <s v="006/2017"/>
    <d v="2018-02-09T00:00:00"/>
    <x v="17"/>
    <s v="Campus da UFRRJ em Três Rios"/>
    <n v="143"/>
    <x v="106"/>
    <m/>
    <x v="5"/>
    <n v="3"/>
    <n v="3"/>
    <x v="2"/>
    <x v="25"/>
    <x v="5"/>
    <n v="3"/>
    <s v="Entrega em 09/04/2018"/>
    <s v="NF/2141"/>
    <x v="0"/>
  </r>
  <r>
    <s v="23083.002703/2014-17"/>
    <s v="006/2017"/>
    <d v="2018-02-09T00:00:00"/>
    <x v="17"/>
    <s v="Campus da UFRRJ em Três Rios"/>
    <n v="144"/>
    <x v="98"/>
    <m/>
    <x v="5"/>
    <n v="7.6"/>
    <n v="7.6"/>
    <x v="2"/>
    <x v="24"/>
    <x v="5"/>
    <n v="7.6"/>
    <d v="2018-02-15T00:00:00"/>
    <s v="Papeleta 100/2018"/>
    <x v="0"/>
  </r>
  <r>
    <s v="23083.002703/2014-17"/>
    <s v="006/2017"/>
    <d v="2018-02-09T00:00:00"/>
    <x v="17"/>
    <s v="Campus da UFRRJ em Três Rios"/>
    <n v="145"/>
    <x v="107"/>
    <m/>
    <x v="5"/>
    <n v="7.61"/>
    <n v="7.61"/>
    <x v="2"/>
    <x v="25"/>
    <x v="5"/>
    <n v="7.61"/>
    <s v="Entrega em 09/04/2018"/>
    <s v="NF/2141"/>
    <x v="0"/>
  </r>
  <r>
    <s v="23083.002703/2014-17"/>
    <s v="006/2017"/>
    <d v="2018-02-09T00:00:00"/>
    <x v="28"/>
    <s v="Instituto de Ciências Sociais e Aplicadas"/>
    <n v="1"/>
    <x v="78"/>
    <m/>
    <x v="1"/>
    <n v="24.32"/>
    <n v="48.64"/>
    <x v="2"/>
    <x v="25"/>
    <x v="1"/>
    <n v="48.64"/>
    <s v="Entrega em 09/04/2018"/>
    <s v="NF/2141"/>
    <x v="0"/>
  </r>
  <r>
    <s v="23083.002703/2014-17"/>
    <s v="006/2017"/>
    <d v="2018-02-09T00:00:00"/>
    <x v="28"/>
    <s v="Instituto de Ciências Sociais e Aplicadas"/>
    <n v="17"/>
    <x v="30"/>
    <m/>
    <x v="21"/>
    <n v="1"/>
    <n v="100"/>
    <x v="2"/>
    <x v="27"/>
    <x v="33"/>
    <n v="100"/>
    <s v="Vencida "/>
    <m/>
    <x v="4"/>
  </r>
  <r>
    <s v="23083.002703/2014-17"/>
    <s v="006/2017"/>
    <d v="2018-02-09T00:00:00"/>
    <x v="28"/>
    <s v="Instituto de Ciências Sociais e Aplicadas"/>
    <n v="92"/>
    <x v="10"/>
    <m/>
    <x v="4"/>
    <n v="1.43"/>
    <n v="42.9"/>
    <x v="2"/>
    <x v="24"/>
    <x v="7"/>
    <n v="4.29"/>
    <d v="2018-02-15T00:00:00"/>
    <s v="Papeleta 100/2018"/>
    <x v="2"/>
  </r>
  <r>
    <s v="23083.002703/2014-17"/>
    <s v="006/2017"/>
    <d v="2018-02-09T00:00:00"/>
    <x v="28"/>
    <s v="Instituto de Ciências Sociais e Aplicadas"/>
    <n v="93"/>
    <x v="37"/>
    <m/>
    <x v="4"/>
    <n v="1.56"/>
    <n v="46.800000000000004"/>
    <x v="2"/>
    <x v="25"/>
    <x v="1"/>
    <n v="3.12"/>
    <s v="Entrega em 09/04/2018"/>
    <s v="NF/2141"/>
    <x v="5"/>
  </r>
  <r>
    <s v="23083.002703/2014-17"/>
    <s v="006/2017"/>
    <d v="2018-02-09T00:00:00"/>
    <x v="28"/>
    <s v="Instituto de Ciências Sociais e Aplicadas"/>
    <n v="94"/>
    <x v="11"/>
    <m/>
    <x v="4"/>
    <n v="1.52"/>
    <n v="45.6"/>
    <x v="2"/>
    <x v="24"/>
    <x v="7"/>
    <n v="4.5600000000000005"/>
    <d v="2018-02-15T00:00:00"/>
    <s v="Papeleta 100/2018"/>
    <x v="2"/>
  </r>
  <r>
    <s v="23083.002703/2014-17"/>
    <s v="006/2017"/>
    <d v="2018-02-09T00:00:00"/>
    <x v="12"/>
    <s v="CTUR"/>
    <n v="133"/>
    <x v="15"/>
    <m/>
    <x v="16"/>
    <n v="24.75"/>
    <n v="371.25"/>
    <x v="2"/>
    <x v="32"/>
    <x v="16"/>
    <n v="371.25"/>
    <d v="2018-02-15T00:00:00"/>
    <s v="Papeleta 99/2018"/>
    <x v="0"/>
  </r>
  <r>
    <m/>
    <m/>
    <m/>
    <x v="12"/>
    <s v="CTUR"/>
    <n v="126"/>
    <x v="25"/>
    <m/>
    <x v="2"/>
    <n v="18.89"/>
    <n v="188.9"/>
    <x v="2"/>
    <x v="33"/>
    <x v="2"/>
    <n v="188.9"/>
    <d v="2018-01-23T00:00:00"/>
    <s v="NF 1537"/>
    <x v="0"/>
  </r>
  <r>
    <m/>
    <m/>
    <m/>
    <x v="12"/>
    <s v="CTUR"/>
    <n v="135"/>
    <x v="17"/>
    <m/>
    <x v="0"/>
    <n v="24.75"/>
    <n v="123.75"/>
    <x v="2"/>
    <x v="32"/>
    <x v="0"/>
    <n v="123.75"/>
    <d v="2018-02-15T00:00:00"/>
    <s v="Papeleta 99/2018"/>
    <x v="0"/>
  </r>
  <r>
    <m/>
    <m/>
    <m/>
    <x v="12"/>
    <s v="CTUR"/>
    <n v="127"/>
    <x v="26"/>
    <m/>
    <x v="0"/>
    <n v="16.45"/>
    <n v="82.25"/>
    <x v="2"/>
    <x v="33"/>
    <x v="0"/>
    <n v="82.25"/>
    <d v="2018-01-23T00:00:00"/>
    <s v="NF 1537"/>
    <x v="0"/>
  </r>
  <r>
    <m/>
    <m/>
    <m/>
    <x v="12"/>
    <s v="CTUR"/>
    <n v="128"/>
    <x v="27"/>
    <m/>
    <x v="0"/>
    <n v="20"/>
    <n v="100"/>
    <x v="2"/>
    <x v="33"/>
    <x v="0"/>
    <n v="100"/>
    <d v="2018-01-23T00:00:00"/>
    <s v="NF 1537"/>
    <x v="0"/>
  </r>
  <r>
    <s v="23083.002703/2014-17"/>
    <s v="006/2017"/>
    <d v="2018-02-09T00:00:00"/>
    <x v="12"/>
    <s v="CTUR"/>
    <n v="129"/>
    <x v="28"/>
    <m/>
    <x v="0"/>
    <n v="20"/>
    <n v="100"/>
    <x v="2"/>
    <x v="33"/>
    <x v="0"/>
    <n v="100"/>
    <d v="2018-01-23T00:00:00"/>
    <s v="NF 1537"/>
    <x v="0"/>
  </r>
  <r>
    <m/>
    <m/>
    <m/>
    <x v="12"/>
    <s v="CTUR"/>
    <n v="132"/>
    <x v="14"/>
    <m/>
    <x v="0"/>
    <n v="24.75"/>
    <n v="123.75"/>
    <x v="2"/>
    <x v="32"/>
    <x v="0"/>
    <n v="123.75"/>
    <d v="2018-02-15T00:00:00"/>
    <s v="Papeleta 99/2018"/>
    <x v="0"/>
  </r>
  <r>
    <s v="23083.002703/2014-17"/>
    <s v="006/2017"/>
    <d v="2018-02-09T00:00:00"/>
    <x v="12"/>
    <s v="CTUR"/>
    <n v="136"/>
    <x v="18"/>
    <m/>
    <x v="0"/>
    <n v="24.75"/>
    <n v="123.75"/>
    <x v="2"/>
    <x v="32"/>
    <x v="0"/>
    <n v="123.75"/>
    <d v="2018-02-15T00:00:00"/>
    <s v="Papeleta 99/2018"/>
    <x v="0"/>
  </r>
  <r>
    <m/>
    <m/>
    <m/>
    <x v="12"/>
    <s v="CTUR"/>
    <n v="137"/>
    <x v="19"/>
    <m/>
    <x v="2"/>
    <n v="24.75"/>
    <n v="247.5"/>
    <x v="2"/>
    <x v="32"/>
    <x v="2"/>
    <n v="247.5"/>
    <d v="2018-02-15T00:00:00"/>
    <s v="Papeleta 99/2018"/>
    <x v="0"/>
  </r>
  <r>
    <m/>
    <m/>
    <m/>
    <x v="12"/>
    <s v="CTUR"/>
    <n v="138"/>
    <x v="20"/>
    <m/>
    <x v="0"/>
    <n v="24.75"/>
    <n v="123.75"/>
    <x v="2"/>
    <x v="32"/>
    <x v="0"/>
    <n v="123.75"/>
    <d v="2018-02-15T00:00:00"/>
    <s v="Papeleta 99/2018"/>
    <x v="0"/>
  </r>
  <r>
    <s v="23083.002703/2014-17"/>
    <s v="006/2017"/>
    <d v="2018-02-09T00:00:00"/>
    <x v="12"/>
    <s v="CTUR"/>
    <n v="139"/>
    <x v="21"/>
    <m/>
    <x v="0"/>
    <n v="24.75"/>
    <n v="123.75"/>
    <x v="2"/>
    <x v="32"/>
    <x v="0"/>
    <n v="123.75"/>
    <d v="2018-02-15T00:00:00"/>
    <s v="Papeleta 99/2018"/>
    <x v="0"/>
  </r>
  <r>
    <s v="23083.002703/2014-17"/>
    <s v="006/2017"/>
    <d v="2018-02-09T00:00:00"/>
    <x v="12"/>
    <s v="CTUR"/>
    <n v="140"/>
    <x v="22"/>
    <m/>
    <x v="2"/>
    <n v="24.75"/>
    <n v="247.5"/>
    <x v="2"/>
    <x v="32"/>
    <x v="2"/>
    <n v="247.5"/>
    <d v="2018-02-15T00:00:00"/>
    <s v="Papeleta 99/2018"/>
    <x v="0"/>
  </r>
  <r>
    <s v="23083.002703/2014-17"/>
    <s v="006/2017"/>
    <d v="2018-02-09T00:00:00"/>
    <x v="12"/>
    <s v="CTUR"/>
    <n v="134"/>
    <x v="16"/>
    <m/>
    <x v="16"/>
    <n v="46.87"/>
    <n v="703.05"/>
    <x v="2"/>
    <x v="32"/>
    <x v="0"/>
    <n v="234.35"/>
    <d v="2018-02-15T00:00:00"/>
    <s v="Papeleta 99/2018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32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9">
        <item x="12"/>
        <item x="16"/>
        <item x="17"/>
        <item x="3"/>
        <item x="11"/>
        <item x="0"/>
        <item x="1"/>
        <item x="2"/>
        <item x="4"/>
        <item x="5"/>
        <item x="6"/>
        <item x="7"/>
        <item x="8"/>
        <item x="9"/>
        <item x="10"/>
        <item x="13"/>
        <item x="14"/>
        <item x="15"/>
        <item x="18"/>
        <item x="19"/>
        <item x="20"/>
        <item x="21"/>
        <item x="22"/>
        <item x="23"/>
        <item x="24"/>
        <item x="25"/>
        <item x="26"/>
        <item x="27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29">
        <item x="21"/>
        <item x="9"/>
        <item x="8"/>
        <item x="3"/>
        <item x="22"/>
        <item x="6"/>
        <item x="4"/>
        <item x="16"/>
        <item x="2"/>
        <item x="18"/>
        <item x="5"/>
        <item x="1"/>
        <item x="0"/>
        <item x="7"/>
        <item x="13"/>
        <item x="23"/>
        <item x="15"/>
        <item x="10"/>
        <item x="11"/>
        <item x="12"/>
        <item x="14"/>
        <item x="17"/>
        <item x="19"/>
        <item x="20"/>
        <item x="24"/>
        <item x="25"/>
        <item x="26"/>
        <item x="27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5"/>
        <item x="1"/>
        <item x="7"/>
        <item x="9"/>
        <item x="0"/>
        <item x="6"/>
        <item x="2"/>
        <item x="16"/>
        <item x="3"/>
        <item x="13"/>
        <item x="22"/>
        <item x="4"/>
        <item x="23"/>
        <item x="18"/>
        <item x="17"/>
        <item x="15"/>
        <item x="8"/>
        <item x="10"/>
        <item x="11"/>
        <item x="12"/>
        <item x="14"/>
        <item x="19"/>
        <item x="20"/>
        <item x="21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9">
        <item x="0"/>
        <item m="1" x="27"/>
        <item m="1" x="26"/>
        <item m="1" x="17"/>
        <item m="1" x="25"/>
        <item m="1" x="16"/>
        <item m="1" x="8"/>
        <item m="1" x="34"/>
        <item m="1" x="9"/>
        <item m="1" x="21"/>
        <item m="1" x="38"/>
        <item m="1" x="29"/>
        <item m="1" x="22"/>
        <item m="1" x="28"/>
        <item m="1" x="33"/>
        <item m="1" x="37"/>
        <item m="1" x="18"/>
        <item x="1"/>
        <item x="6"/>
        <item m="1" x="23"/>
        <item m="1" x="14"/>
        <item m="1" x="13"/>
        <item m="1" x="32"/>
        <item m="1" x="11"/>
        <item m="1" x="10"/>
        <item m="1" x="19"/>
        <item x="2"/>
        <item m="1" x="30"/>
        <item m="1" x="15"/>
        <item x="4"/>
        <item m="1" x="24"/>
        <item x="7"/>
        <item m="1" x="20"/>
        <item m="1" x="35"/>
        <item m="1" x="36"/>
        <item m="1" x="31"/>
        <item m="1" x="12"/>
        <item x="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28">
    <i>
      <x/>
      <x/>
      <x/>
      <x/>
      <x v="12"/>
      <x v="4"/>
    </i>
    <i>
      <x v="5"/>
      <x v="24"/>
      <x v="26"/>
      <x v="2"/>
      <x v="2"/>
      <x v="1"/>
    </i>
    <i>
      <x v="7"/>
      <x v="24"/>
      <x/>
      <x v="2"/>
      <x v="13"/>
      <x v="2"/>
    </i>
    <i>
      <x v="8"/>
      <x v="24"/>
      <x/>
      <x v="2"/>
      <x v="13"/>
      <x v="2"/>
    </i>
    <i>
      <x v="9"/>
      <x v="24"/>
      <x/>
      <x v="2"/>
      <x v="13"/>
      <x v="2"/>
    </i>
    <i>
      <x v="23"/>
      <x v="28"/>
      <x/>
      <x v="2"/>
      <x v="10"/>
      <x/>
    </i>
    <i>
      <x v="30"/>
      <x v="27"/>
      <x v="29"/>
      <x v="2"/>
      <x v="25"/>
      <x v="27"/>
    </i>
    <i>
      <x v="31"/>
      <x v="27"/>
      <x v="29"/>
      <x v="2"/>
      <x v="26"/>
      <x v="28"/>
    </i>
    <i>
      <x v="32"/>
      <x v="25"/>
      <x/>
      <x v="2"/>
      <x v="1"/>
      <x v="3"/>
    </i>
    <i>
      <x v="36"/>
      <x v="25"/>
      <x v="38"/>
      <x v="2"/>
      <x v="13"/>
      <x v="1"/>
    </i>
    <i>
      <x v="42"/>
      <x v="25"/>
      <x/>
      <x v="2"/>
      <x v="10"/>
      <x/>
    </i>
    <i>
      <x v="75"/>
      <x v="26"/>
      <x/>
      <x v="2"/>
      <x v="12"/>
      <x v="4"/>
    </i>
    <i>
      <x v="81"/>
      <x v="25"/>
      <x/>
      <x v="2"/>
      <x v="13"/>
      <x v="2"/>
    </i>
    <i>
      <x v="84"/>
      <x v="25"/>
      <x v="37"/>
      <x v="2"/>
      <x v="2"/>
      <x v="1"/>
    </i>
    <i>
      <x v="97"/>
      <x v="25"/>
      <x/>
      <x v="2"/>
      <x v="8"/>
      <x v="6"/>
    </i>
    <i>
      <x v="99"/>
      <x v="25"/>
      <x/>
      <x v="2"/>
      <x v="1"/>
      <x v="3"/>
    </i>
    <i>
      <x v="112"/>
      <x v="25"/>
      <x/>
      <x v="2"/>
      <x v="1"/>
      <x v="3"/>
    </i>
    <i>
      <x v="113"/>
      <x v="25"/>
      <x/>
      <x v="2"/>
      <x v="8"/>
      <x v="6"/>
    </i>
    <i>
      <x v="114"/>
      <x v="25"/>
      <x/>
      <x v="2"/>
      <x v="1"/>
      <x v="3"/>
    </i>
    <i>
      <x v="115"/>
      <x v="25"/>
      <x/>
      <x v="2"/>
      <x v="11"/>
      <x v="1"/>
    </i>
    <i>
      <x v="117"/>
      <x v="25"/>
      <x/>
      <x v="2"/>
      <x v="13"/>
      <x v="2"/>
    </i>
    <i>
      <x v="118"/>
      <x v="24"/>
      <x/>
      <x v="2"/>
      <x v="11"/>
      <x v="1"/>
    </i>
    <i>
      <x v="119"/>
      <x v="25"/>
      <x/>
      <x v="2"/>
      <x v="11"/>
      <x v="1"/>
    </i>
    <i>
      <x v="123"/>
      <x v="25"/>
      <x/>
      <x v="2"/>
      <x v="1"/>
      <x v="3"/>
    </i>
    <i>
      <x v="124"/>
      <x v="25"/>
      <x/>
      <x v="2"/>
      <x v="1"/>
      <x v="3"/>
    </i>
    <i>
      <x v="127"/>
      <x v="25"/>
      <x/>
      <x v="3"/>
      <x v="10"/>
      <x/>
    </i>
    <i>
      <x v="128"/>
      <x v="26"/>
      <x/>
      <x v="2"/>
      <x v="12"/>
      <x v="4"/>
    </i>
    <i t="grand">
      <x/>
    </i>
  </rowItems>
  <colItems count="1">
    <i/>
  </colItems>
  <pageFields count="1">
    <pageField fld="3" item="5" hier="-1"/>
  </pageFields>
  <dataFields count="1">
    <dataField name=" VALOR " fld="14" baseField="14" baseItem="1" numFmtId="44"/>
  </dataFields>
  <formats count="43">
    <format dxfId="1239">
      <pivotArea type="all" dataOnly="0" outline="0" fieldPosition="0"/>
    </format>
    <format dxfId="1238">
      <pivotArea outline="0" collapsedLevelsAreSubtotals="1" fieldPosition="0"/>
    </format>
    <format dxfId="1237">
      <pivotArea dataOnly="0" labelOnly="1" grandRow="1" outline="0" fieldPosition="0"/>
    </format>
    <format dxfId="1236">
      <pivotArea type="all" dataOnly="0" outline="0" fieldPosition="0"/>
    </format>
    <format dxfId="1235">
      <pivotArea outline="0" collapsedLevelsAreSubtotals="1" fieldPosition="0"/>
    </format>
    <format dxfId="1234">
      <pivotArea dataOnly="0" labelOnly="1" grandRow="1" outline="0" fieldPosition="0"/>
    </format>
    <format dxfId="1233">
      <pivotArea outline="0" collapsedLevelsAreSubtotals="1" fieldPosition="0"/>
    </format>
    <format dxfId="1232">
      <pivotArea dataOnly="0" labelOnly="1" grandRow="1" outline="0" fieldPosition="0"/>
    </format>
    <format dxfId="1231">
      <pivotArea dataOnly="0" labelOnly="1" grandRow="1" outline="0" fieldPosition="0"/>
    </format>
    <format dxfId="1230">
      <pivotArea grandRow="1" outline="0" collapsedLevelsAreSubtotals="1" fieldPosition="0"/>
    </format>
    <format dxfId="1229">
      <pivotArea dataOnly="0" labelOnly="1" grandRow="1" outline="0" fieldPosition="0"/>
    </format>
    <format dxfId="1228">
      <pivotArea type="all" dataOnly="0" outline="0" fieldPosition="0"/>
    </format>
    <format dxfId="1227">
      <pivotArea outline="0" collapsedLevelsAreSubtotals="1" fieldPosition="0"/>
    </format>
    <format dxfId="1226">
      <pivotArea dataOnly="0" labelOnly="1" grandRow="1" outline="0" fieldPosition="0"/>
    </format>
    <format dxfId="1225">
      <pivotArea field="12" type="button" dataOnly="0" labelOnly="1" outline="0" axis="axisRow" fieldPosition="1"/>
    </format>
    <format dxfId="1224">
      <pivotArea field="17" type="button" dataOnly="0" labelOnly="1" outline="0" axis="axisRow" fieldPosition="2"/>
    </format>
    <format dxfId="1223">
      <pivotArea field="11" type="button" dataOnly="0" labelOnly="1" outline="0" axis="axisRow" fieldPosition="3"/>
    </format>
    <format dxfId="1222">
      <pivotArea field="11" type="button" dataOnly="0" labelOnly="1" outline="0" axis="axisRow" fieldPosition="3"/>
    </format>
    <format dxfId="1221">
      <pivotArea field="17" type="button" dataOnly="0" labelOnly="1" outline="0" axis="axisRow" fieldPosition="2"/>
    </format>
    <format dxfId="1220">
      <pivotArea field="12" type="button" dataOnly="0" labelOnly="1" outline="0" axis="axisRow" fieldPosition="1"/>
    </format>
    <format dxfId="1219">
      <pivotArea field="6" type="button" dataOnly="0" labelOnly="1" outline="0" axis="axisRow" fieldPosition="0"/>
    </format>
    <format dxfId="1218">
      <pivotArea field="6" type="button" dataOnly="0" labelOnly="1" outline="0" axis="axisRow" fieldPosition="0"/>
    </format>
    <format dxfId="1217">
      <pivotArea field="11" type="button" dataOnly="0" labelOnly="1" outline="0" axis="axisRow" fieldPosition="3"/>
    </format>
    <format dxfId="1216">
      <pivotArea grandRow="1" outline="0" collapsedLevelsAreSubtotals="1" fieldPosition="0"/>
    </format>
    <format dxfId="121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214">
      <pivotArea type="all" dataOnly="0" outline="0" fieldPosition="0"/>
    </format>
    <format dxfId="1213">
      <pivotArea dataOnly="0" labelOnly="1" grandRow="1" outline="0" fieldPosition="0"/>
    </format>
    <format dxfId="1212">
      <pivotArea type="all" dataOnly="0" outline="0" fieldPosition="0"/>
    </format>
    <format dxfId="1211">
      <pivotArea dataOnly="0" labelOnly="1" grandRow="1" outline="0" fieldPosition="0"/>
    </format>
    <format dxfId="1210">
      <pivotArea grandRow="1" outline="0" collapsedLevelsAreSubtotals="1" fieldPosition="0"/>
    </format>
    <format dxfId="1209">
      <pivotArea dataOnly="0" labelOnly="1" grandRow="1" outline="0" offset="IV256" fieldPosition="0"/>
    </format>
    <format dxfId="1208">
      <pivotArea type="all" dataOnly="0" outline="0" fieldPosition="0"/>
    </format>
    <format dxfId="1207">
      <pivotArea outline="0" collapsedLevelsAreSubtotals="1" fieldPosition="0"/>
    </format>
    <format dxfId="1206">
      <pivotArea dataOnly="0" labelOnly="1" outline="0" fieldPosition="0">
        <references count="1">
          <reference field="6" count="0"/>
        </references>
      </pivotArea>
    </format>
    <format dxfId="1205">
      <pivotArea dataOnly="0" labelOnly="1" grandRow="1" outline="0" fieldPosition="0"/>
    </format>
    <format dxfId="120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03">
      <pivotArea type="all" dataOnly="0" outline="0" fieldPosition="0"/>
    </format>
    <format dxfId="1202">
      <pivotArea outline="0" collapsedLevelsAreSubtotals="1" fieldPosition="0"/>
    </format>
    <format dxfId="1201">
      <pivotArea dataOnly="0" labelOnly="1" outline="0" fieldPosition="0">
        <references count="1">
          <reference field="6" count="0"/>
        </references>
      </pivotArea>
    </format>
    <format dxfId="1200">
      <pivotArea dataOnly="0" labelOnly="1" grandRow="1" outline="0" fieldPosition="0"/>
    </format>
    <format dxfId="119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98">
      <pivotArea field="3" type="button" dataOnly="0" labelOnly="1" outline="0" axis="axisPage" fieldPosition="0"/>
    </format>
    <format dxfId="1197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0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5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9">
        <item x="12"/>
        <item x="16"/>
        <item x="17"/>
        <item x="3"/>
        <item x="11"/>
        <item x="0"/>
        <item x="1"/>
        <item x="2"/>
        <item x="4"/>
        <item x="5"/>
        <item x="6"/>
        <item x="7"/>
        <item x="8"/>
        <item x="9"/>
        <item x="10"/>
        <item x="13"/>
        <item x="14"/>
        <item x="15"/>
        <item x="18"/>
        <item x="19"/>
        <item x="20"/>
        <item x="21"/>
        <item x="22"/>
        <item x="23"/>
        <item x="24"/>
        <item x="25"/>
        <item x="26"/>
        <item x="27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29">
        <item x="21"/>
        <item x="9"/>
        <item x="8"/>
        <item x="3"/>
        <item x="22"/>
        <item x="6"/>
        <item x="4"/>
        <item x="16"/>
        <item x="2"/>
        <item x="18"/>
        <item x="5"/>
        <item x="1"/>
        <item x="0"/>
        <item x="7"/>
        <item x="13"/>
        <item x="23"/>
        <item x="15"/>
        <item x="10"/>
        <item x="11"/>
        <item x="12"/>
        <item x="14"/>
        <item x="17"/>
        <item x="19"/>
        <item x="20"/>
        <item x="24"/>
        <item x="25"/>
        <item x="26"/>
        <item x="27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5"/>
        <item x="1"/>
        <item x="7"/>
        <item x="9"/>
        <item x="0"/>
        <item x="6"/>
        <item x="2"/>
        <item x="16"/>
        <item x="3"/>
        <item x="13"/>
        <item x="22"/>
        <item x="4"/>
        <item x="23"/>
        <item x="18"/>
        <item x="17"/>
        <item x="15"/>
        <item x="8"/>
        <item x="10"/>
        <item x="11"/>
        <item x="12"/>
        <item x="14"/>
        <item x="19"/>
        <item x="20"/>
        <item x="21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9">
        <item x="0"/>
        <item m="1" x="27"/>
        <item m="1" x="26"/>
        <item m="1" x="17"/>
        <item m="1" x="25"/>
        <item m="1" x="16"/>
        <item m="1" x="8"/>
        <item m="1" x="34"/>
        <item m="1" x="9"/>
        <item m="1" x="21"/>
        <item m="1" x="38"/>
        <item m="1" x="29"/>
        <item m="1" x="22"/>
        <item m="1" x="28"/>
        <item m="1" x="33"/>
        <item m="1" x="37"/>
        <item m="1" x="18"/>
        <item x="1"/>
        <item x="6"/>
        <item m="1" x="23"/>
        <item m="1" x="14"/>
        <item m="1" x="13"/>
        <item m="1" x="32"/>
        <item m="1" x="11"/>
        <item m="1" x="10"/>
        <item m="1" x="19"/>
        <item x="2"/>
        <item m="1" x="30"/>
        <item m="1" x="15"/>
        <item x="4"/>
        <item m="1" x="24"/>
        <item x="7"/>
        <item m="1" x="20"/>
        <item m="1" x="35"/>
        <item m="1" x="36"/>
        <item m="1" x="31"/>
        <item m="1" x="12"/>
        <item x="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11">
    <i>
      <x v="12"/>
      <x v="13"/>
      <x/>
      <x v="1"/>
      <x v="24"/>
      <x v="3"/>
    </i>
    <i>
      <x v="38"/>
      <x v="13"/>
      <x/>
      <x v="1"/>
      <x v="11"/>
      <x v="1"/>
    </i>
    <i>
      <x v="41"/>
      <x v="9"/>
      <x/>
      <x v="1"/>
      <x v="10"/>
      <x/>
    </i>
    <i>
      <x v="42"/>
      <x v="9"/>
      <x/>
      <x v="1"/>
      <x v="10"/>
      <x/>
    </i>
    <i>
      <x v="44"/>
      <x v="12"/>
      <x/>
      <x v="1"/>
      <x v="10"/>
      <x/>
    </i>
    <i>
      <x v="78"/>
      <x/>
      <x/>
      <x/>
      <x v="11"/>
      <x v="1"/>
    </i>
    <i>
      <x v="97"/>
      <x v="25"/>
      <x/>
      <x v="2"/>
      <x v="8"/>
      <x v="6"/>
    </i>
    <i>
      <x v="114"/>
      <x v="9"/>
      <x/>
      <x v="1"/>
      <x v="10"/>
      <x/>
    </i>
    <i>
      <x v="129"/>
      <x v="29"/>
      <x/>
      <x v="2"/>
      <x v="8"/>
      <x v="6"/>
    </i>
    <i>
      <x v="130"/>
      <x v="25"/>
      <x/>
      <x v="2"/>
      <x/>
      <x v="2"/>
    </i>
    <i t="grand">
      <x/>
    </i>
  </rowItems>
  <colItems count="1">
    <i/>
  </colItems>
  <pageFields count="1">
    <pageField fld="3" item="12" hier="-1"/>
  </pageFields>
  <dataFields count="1">
    <dataField name=" VALOR " fld="14" baseField="14" baseItem="1" numFmtId="44"/>
  </dataFields>
  <formats count="43">
    <format dxfId="853">
      <pivotArea type="all" dataOnly="0" outline="0" fieldPosition="0"/>
    </format>
    <format dxfId="852">
      <pivotArea outline="0" collapsedLevelsAreSubtotals="1" fieldPosition="0"/>
    </format>
    <format dxfId="851">
      <pivotArea dataOnly="0" labelOnly="1" grandRow="1" outline="0" fieldPosition="0"/>
    </format>
    <format dxfId="850">
      <pivotArea type="all" dataOnly="0" outline="0" fieldPosition="0"/>
    </format>
    <format dxfId="849">
      <pivotArea outline="0" collapsedLevelsAreSubtotals="1" fieldPosition="0"/>
    </format>
    <format dxfId="848">
      <pivotArea dataOnly="0" labelOnly="1" grandRow="1" outline="0" fieldPosition="0"/>
    </format>
    <format dxfId="847">
      <pivotArea outline="0" collapsedLevelsAreSubtotals="1" fieldPosition="0"/>
    </format>
    <format dxfId="846">
      <pivotArea dataOnly="0" labelOnly="1" grandRow="1" outline="0" fieldPosition="0"/>
    </format>
    <format dxfId="845">
      <pivotArea dataOnly="0" labelOnly="1" grandRow="1" outline="0" fieldPosition="0"/>
    </format>
    <format dxfId="844">
      <pivotArea grandRow="1" outline="0" collapsedLevelsAreSubtotals="1" fieldPosition="0"/>
    </format>
    <format dxfId="843">
      <pivotArea dataOnly="0" labelOnly="1" grandRow="1" outline="0" fieldPosition="0"/>
    </format>
    <format dxfId="842">
      <pivotArea type="all" dataOnly="0" outline="0" fieldPosition="0"/>
    </format>
    <format dxfId="841">
      <pivotArea outline="0" collapsedLevelsAreSubtotals="1" fieldPosition="0"/>
    </format>
    <format dxfId="840">
      <pivotArea dataOnly="0" labelOnly="1" grandRow="1" outline="0" fieldPosition="0"/>
    </format>
    <format dxfId="839">
      <pivotArea field="12" type="button" dataOnly="0" labelOnly="1" outline="0" axis="axisRow" fieldPosition="1"/>
    </format>
    <format dxfId="838">
      <pivotArea field="17" type="button" dataOnly="0" labelOnly="1" outline="0" axis="axisRow" fieldPosition="2"/>
    </format>
    <format dxfId="837">
      <pivotArea field="11" type="button" dataOnly="0" labelOnly="1" outline="0" axis="axisRow" fieldPosition="3"/>
    </format>
    <format dxfId="836">
      <pivotArea field="11" type="button" dataOnly="0" labelOnly="1" outline="0" axis="axisRow" fieldPosition="3"/>
    </format>
    <format dxfId="835">
      <pivotArea field="17" type="button" dataOnly="0" labelOnly="1" outline="0" axis="axisRow" fieldPosition="2"/>
    </format>
    <format dxfId="834">
      <pivotArea field="12" type="button" dataOnly="0" labelOnly="1" outline="0" axis="axisRow" fieldPosition="1"/>
    </format>
    <format dxfId="833">
      <pivotArea field="6" type="button" dataOnly="0" labelOnly="1" outline="0" axis="axisRow" fieldPosition="0"/>
    </format>
    <format dxfId="832">
      <pivotArea field="6" type="button" dataOnly="0" labelOnly="1" outline="0" axis="axisRow" fieldPosition="0"/>
    </format>
    <format dxfId="831">
      <pivotArea field="11" type="button" dataOnly="0" labelOnly="1" outline="0" axis="axisRow" fieldPosition="3"/>
    </format>
    <format dxfId="830">
      <pivotArea grandRow="1" outline="0" collapsedLevelsAreSubtotals="1" fieldPosition="0"/>
    </format>
    <format dxfId="82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828">
      <pivotArea type="all" dataOnly="0" outline="0" fieldPosition="0"/>
    </format>
    <format dxfId="827">
      <pivotArea dataOnly="0" labelOnly="1" grandRow="1" outline="0" fieldPosition="0"/>
    </format>
    <format dxfId="826">
      <pivotArea type="all" dataOnly="0" outline="0" fieldPosition="0"/>
    </format>
    <format dxfId="825">
      <pivotArea dataOnly="0" labelOnly="1" grandRow="1" outline="0" fieldPosition="0"/>
    </format>
    <format dxfId="824">
      <pivotArea grandRow="1" outline="0" collapsedLevelsAreSubtotals="1" fieldPosition="0"/>
    </format>
    <format dxfId="823">
      <pivotArea dataOnly="0" labelOnly="1" grandRow="1" outline="0" offset="IV256" fieldPosition="0"/>
    </format>
    <format dxfId="822">
      <pivotArea type="all" dataOnly="0" outline="0" fieldPosition="0"/>
    </format>
    <format dxfId="821">
      <pivotArea outline="0" collapsedLevelsAreSubtotals="1" fieldPosition="0"/>
    </format>
    <format dxfId="820">
      <pivotArea dataOnly="0" labelOnly="1" outline="0" fieldPosition="0">
        <references count="1">
          <reference field="6" count="0"/>
        </references>
      </pivotArea>
    </format>
    <format dxfId="819">
      <pivotArea dataOnly="0" labelOnly="1" grandRow="1" outline="0" fieldPosition="0"/>
    </format>
    <format dxfId="81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17">
      <pivotArea type="all" dataOnly="0" outline="0" fieldPosition="0"/>
    </format>
    <format dxfId="816">
      <pivotArea outline="0" collapsedLevelsAreSubtotals="1" fieldPosition="0"/>
    </format>
    <format dxfId="815">
      <pivotArea dataOnly="0" labelOnly="1" outline="0" fieldPosition="0">
        <references count="1">
          <reference field="6" count="0"/>
        </references>
      </pivotArea>
    </format>
    <format dxfId="814">
      <pivotArea dataOnly="0" labelOnly="1" grandRow="1" outline="0" fieldPosition="0"/>
    </format>
    <format dxfId="81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12">
      <pivotArea field="3" type="button" dataOnly="0" labelOnly="1" outline="0" axis="axisPage" fieldPosition="0"/>
    </format>
    <format dxfId="811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7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9">
        <item x="12"/>
        <item x="24"/>
        <item x="21"/>
        <item x="22"/>
        <item x="23"/>
        <item x="16"/>
        <item x="17"/>
        <item x="3"/>
        <item x="11"/>
        <item x="25"/>
        <item x="28"/>
        <item x="0"/>
        <item x="1"/>
        <item x="2"/>
        <item x="4"/>
        <item x="5"/>
        <item x="6"/>
        <item x="7"/>
        <item x="8"/>
        <item x="9"/>
        <item x="10"/>
        <item x="13"/>
        <item x="14"/>
        <item x="15"/>
        <item x="18"/>
        <item x="19"/>
        <item x="20"/>
        <item x="26"/>
        <item x="2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29">
        <item x="21"/>
        <item x="9"/>
        <item x="8"/>
        <item x="3"/>
        <item x="22"/>
        <item x="6"/>
        <item x="4"/>
        <item x="24"/>
        <item x="16"/>
        <item x="2"/>
        <item x="18"/>
        <item x="5"/>
        <item x="1"/>
        <item x="0"/>
        <item x="7"/>
        <item x="13"/>
        <item x="27"/>
        <item x="26"/>
        <item x="23"/>
        <item x="15"/>
        <item x="10"/>
        <item x="11"/>
        <item x="12"/>
        <item x="14"/>
        <item x="17"/>
        <item x="19"/>
        <item x="20"/>
        <item x="25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5"/>
        <item x="1"/>
        <item x="7"/>
        <item x="9"/>
        <item x="0"/>
        <item x="26"/>
        <item x="6"/>
        <item x="2"/>
        <item x="16"/>
        <item x="3"/>
        <item x="13"/>
        <item x="22"/>
        <item x="4"/>
        <item x="23"/>
        <item x="18"/>
        <item x="31"/>
        <item x="17"/>
        <item x="33"/>
        <item x="28"/>
        <item x="15"/>
        <item x="8"/>
        <item x="10"/>
        <item x="11"/>
        <item x="12"/>
        <item x="14"/>
        <item x="19"/>
        <item x="20"/>
        <item x="21"/>
        <item x="24"/>
        <item x="25"/>
        <item x="27"/>
        <item x="29"/>
        <item x="30"/>
        <item x="3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9">
        <item m="1" x="8"/>
        <item x="0"/>
        <item m="1" x="27"/>
        <item m="1" x="26"/>
        <item m="1" x="17"/>
        <item m="1" x="25"/>
        <item m="1" x="16"/>
        <item m="1" x="28"/>
        <item m="1" x="34"/>
        <item m="1" x="9"/>
        <item m="1" x="21"/>
        <item m="1" x="38"/>
        <item m="1" x="29"/>
        <item m="1" x="22"/>
        <item m="1" x="33"/>
        <item m="1" x="37"/>
        <item m="1" x="18"/>
        <item x="1"/>
        <item x="6"/>
        <item m="1" x="23"/>
        <item m="1" x="14"/>
        <item m="1" x="13"/>
        <item m="1" x="32"/>
        <item m="1" x="11"/>
        <item m="1" x="10"/>
        <item m="1" x="19"/>
        <item x="2"/>
        <item m="1" x="30"/>
        <item m="1" x="15"/>
        <item x="4"/>
        <item m="1" x="24"/>
        <item x="7"/>
        <item m="1" x="20"/>
        <item m="1" x="35"/>
        <item m="1" x="36"/>
        <item m="1" x="31"/>
        <item m="1" x="12"/>
        <item x="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13">
    <i>
      <x/>
      <x/>
      <x v="1"/>
      <x/>
      <x v="13"/>
      <x v="4"/>
    </i>
    <i>
      <x v="4"/>
      <x v="1"/>
      <x v="1"/>
      <x/>
      <x v="3"/>
      <x v="9"/>
    </i>
    <i>
      <x v="5"/>
      <x v="1"/>
      <x v="1"/>
      <x/>
      <x v="9"/>
      <x v="7"/>
    </i>
    <i>
      <x v="32"/>
      <x/>
      <x v="1"/>
      <x/>
      <x v="9"/>
      <x v="7"/>
    </i>
    <i>
      <x v="35"/>
      <x/>
      <x v="1"/>
      <x/>
      <x v="9"/>
      <x v="7"/>
    </i>
    <i>
      <x v="74"/>
      <x v="3"/>
      <x v="1"/>
      <x/>
      <x v="9"/>
      <x v="7"/>
    </i>
    <i>
      <x v="79"/>
      <x v="3"/>
      <x v="1"/>
      <x/>
      <x v="9"/>
      <x v="7"/>
    </i>
    <i>
      <x v="80"/>
      <x v="6"/>
      <x v="1"/>
      <x/>
      <x v="23"/>
      <x v="24"/>
    </i>
    <i>
      <x v="81"/>
      <x/>
      <x v="1"/>
      <x/>
      <x v="9"/>
      <x v="7"/>
    </i>
    <i>
      <x v="82"/>
      <x/>
      <x v="1"/>
      <x/>
      <x v="3"/>
      <x v="9"/>
    </i>
    <i>
      <x v="83"/>
      <x/>
      <x v="1"/>
      <x/>
      <x v="9"/>
      <x v="7"/>
    </i>
    <i>
      <x v="84"/>
      <x/>
      <x v="1"/>
      <x/>
      <x v="9"/>
      <x v="7"/>
    </i>
    <i t="grand">
      <x/>
    </i>
  </rowItems>
  <colItems count="1">
    <i/>
  </colItems>
  <pageFields count="1">
    <pageField fld="3" item="19" hier="-1"/>
  </pageFields>
  <dataFields count="1">
    <dataField name=" VALOR " fld="14" baseField="14" baseItem="1" numFmtId="44"/>
  </dataFields>
  <formats count="43">
    <format dxfId="810">
      <pivotArea type="all" dataOnly="0" outline="0" fieldPosition="0"/>
    </format>
    <format dxfId="809">
      <pivotArea outline="0" collapsedLevelsAreSubtotals="1" fieldPosition="0"/>
    </format>
    <format dxfId="808">
      <pivotArea dataOnly="0" labelOnly="1" grandRow="1" outline="0" fieldPosition="0"/>
    </format>
    <format dxfId="807">
      <pivotArea type="all" dataOnly="0" outline="0" fieldPosition="0"/>
    </format>
    <format dxfId="806">
      <pivotArea outline="0" collapsedLevelsAreSubtotals="1" fieldPosition="0"/>
    </format>
    <format dxfId="805">
      <pivotArea dataOnly="0" labelOnly="1" grandRow="1" outline="0" fieldPosition="0"/>
    </format>
    <format dxfId="804">
      <pivotArea outline="0" collapsedLevelsAreSubtotals="1" fieldPosition="0"/>
    </format>
    <format dxfId="803">
      <pivotArea dataOnly="0" labelOnly="1" grandRow="1" outline="0" fieldPosition="0"/>
    </format>
    <format dxfId="802">
      <pivotArea dataOnly="0" labelOnly="1" grandRow="1" outline="0" fieldPosition="0"/>
    </format>
    <format dxfId="801">
      <pivotArea grandRow="1" outline="0" collapsedLevelsAreSubtotals="1" fieldPosition="0"/>
    </format>
    <format dxfId="800">
      <pivotArea dataOnly="0" labelOnly="1" grandRow="1" outline="0" fieldPosition="0"/>
    </format>
    <format dxfId="799">
      <pivotArea type="all" dataOnly="0" outline="0" fieldPosition="0"/>
    </format>
    <format dxfId="798">
      <pivotArea outline="0" collapsedLevelsAreSubtotals="1" fieldPosition="0"/>
    </format>
    <format dxfId="797">
      <pivotArea dataOnly="0" labelOnly="1" grandRow="1" outline="0" fieldPosition="0"/>
    </format>
    <format dxfId="796">
      <pivotArea field="12" type="button" dataOnly="0" labelOnly="1" outline="0" axis="axisRow" fieldPosition="1"/>
    </format>
    <format dxfId="795">
      <pivotArea field="17" type="button" dataOnly="0" labelOnly="1" outline="0" axis="axisRow" fieldPosition="2"/>
    </format>
    <format dxfId="794">
      <pivotArea field="11" type="button" dataOnly="0" labelOnly="1" outline="0" axis="axisRow" fieldPosition="3"/>
    </format>
    <format dxfId="793">
      <pivotArea field="11" type="button" dataOnly="0" labelOnly="1" outline="0" axis="axisRow" fieldPosition="3"/>
    </format>
    <format dxfId="792">
      <pivotArea field="17" type="button" dataOnly="0" labelOnly="1" outline="0" axis="axisRow" fieldPosition="2"/>
    </format>
    <format dxfId="791">
      <pivotArea field="12" type="button" dataOnly="0" labelOnly="1" outline="0" axis="axisRow" fieldPosition="1"/>
    </format>
    <format dxfId="790">
      <pivotArea field="6" type="button" dataOnly="0" labelOnly="1" outline="0" axis="axisRow" fieldPosition="0"/>
    </format>
    <format dxfId="789">
      <pivotArea field="6" type="button" dataOnly="0" labelOnly="1" outline="0" axis="axisRow" fieldPosition="0"/>
    </format>
    <format dxfId="788">
      <pivotArea field="11" type="button" dataOnly="0" labelOnly="1" outline="0" axis="axisRow" fieldPosition="3"/>
    </format>
    <format dxfId="787">
      <pivotArea grandRow="1" outline="0" collapsedLevelsAreSubtotals="1" fieldPosition="0"/>
    </format>
    <format dxfId="78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785">
      <pivotArea type="all" dataOnly="0" outline="0" fieldPosition="0"/>
    </format>
    <format dxfId="784">
      <pivotArea dataOnly="0" labelOnly="1" grandRow="1" outline="0" fieldPosition="0"/>
    </format>
    <format dxfId="783">
      <pivotArea type="all" dataOnly="0" outline="0" fieldPosition="0"/>
    </format>
    <format dxfId="782">
      <pivotArea dataOnly="0" labelOnly="1" grandRow="1" outline="0" fieldPosition="0"/>
    </format>
    <format dxfId="781">
      <pivotArea grandRow="1" outline="0" collapsedLevelsAreSubtotals="1" fieldPosition="0"/>
    </format>
    <format dxfId="780">
      <pivotArea dataOnly="0" labelOnly="1" grandRow="1" outline="0" offset="IV256" fieldPosition="0"/>
    </format>
    <format dxfId="779">
      <pivotArea type="all" dataOnly="0" outline="0" fieldPosition="0"/>
    </format>
    <format dxfId="778">
      <pivotArea outline="0" collapsedLevelsAreSubtotals="1" fieldPosition="0"/>
    </format>
    <format dxfId="777">
      <pivotArea dataOnly="0" labelOnly="1" outline="0" fieldPosition="0">
        <references count="1">
          <reference field="6" count="0"/>
        </references>
      </pivotArea>
    </format>
    <format dxfId="776">
      <pivotArea dataOnly="0" labelOnly="1" grandRow="1" outline="0" fieldPosition="0"/>
    </format>
    <format dxfId="77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74">
      <pivotArea type="all" dataOnly="0" outline="0" fieldPosition="0"/>
    </format>
    <format dxfId="773">
      <pivotArea outline="0" collapsedLevelsAreSubtotals="1" fieldPosition="0"/>
    </format>
    <format dxfId="772">
      <pivotArea dataOnly="0" labelOnly="1" outline="0" fieldPosition="0">
        <references count="1">
          <reference field="6" count="0"/>
        </references>
      </pivotArea>
    </format>
    <format dxfId="771">
      <pivotArea dataOnly="0" labelOnly="1" grandRow="1" outline="0" fieldPosition="0"/>
    </format>
    <format dxfId="77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69">
      <pivotArea field="3" type="button" dataOnly="0" labelOnly="1" outline="0" axis="axisPage" fieldPosition="0"/>
    </format>
    <format dxfId="768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2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26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9">
        <item x="12"/>
        <item x="24"/>
        <item x="21"/>
        <item x="22"/>
        <item x="23"/>
        <item x="16"/>
        <item x="17"/>
        <item x="3"/>
        <item x="11"/>
        <item x="25"/>
        <item x="28"/>
        <item x="0"/>
        <item x="1"/>
        <item x="2"/>
        <item x="4"/>
        <item x="5"/>
        <item x="6"/>
        <item x="7"/>
        <item x="8"/>
        <item x="9"/>
        <item x="10"/>
        <item x="13"/>
        <item x="14"/>
        <item x="15"/>
        <item x="18"/>
        <item x="19"/>
        <item x="20"/>
        <item x="26"/>
        <item x="2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29">
        <item x="21"/>
        <item x="9"/>
        <item x="8"/>
        <item x="3"/>
        <item x="22"/>
        <item x="6"/>
        <item x="4"/>
        <item x="24"/>
        <item x="16"/>
        <item x="2"/>
        <item x="18"/>
        <item x="5"/>
        <item x="1"/>
        <item x="0"/>
        <item x="7"/>
        <item x="13"/>
        <item x="27"/>
        <item x="26"/>
        <item x="23"/>
        <item x="15"/>
        <item x="10"/>
        <item x="11"/>
        <item x="12"/>
        <item x="14"/>
        <item x="17"/>
        <item x="19"/>
        <item x="20"/>
        <item x="25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5"/>
        <item x="1"/>
        <item x="7"/>
        <item x="9"/>
        <item x="0"/>
        <item x="26"/>
        <item x="6"/>
        <item x="2"/>
        <item x="16"/>
        <item x="3"/>
        <item x="13"/>
        <item x="22"/>
        <item x="4"/>
        <item x="23"/>
        <item x="18"/>
        <item x="31"/>
        <item x="17"/>
        <item x="33"/>
        <item x="28"/>
        <item x="15"/>
        <item x="8"/>
        <item x="10"/>
        <item x="11"/>
        <item x="12"/>
        <item x="14"/>
        <item x="19"/>
        <item x="20"/>
        <item x="21"/>
        <item x="24"/>
        <item x="25"/>
        <item x="27"/>
        <item x="29"/>
        <item x="30"/>
        <item x="3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9">
        <item m="1" x="8"/>
        <item x="0"/>
        <item m="1" x="27"/>
        <item m="1" x="26"/>
        <item m="1" x="17"/>
        <item m="1" x="25"/>
        <item m="1" x="16"/>
        <item m="1" x="28"/>
        <item m="1" x="34"/>
        <item m="1" x="9"/>
        <item m="1" x="21"/>
        <item m="1" x="38"/>
        <item m="1" x="29"/>
        <item m="1" x="22"/>
        <item m="1" x="33"/>
        <item m="1" x="37"/>
        <item m="1" x="18"/>
        <item x="1"/>
        <item x="6"/>
        <item m="1" x="23"/>
        <item m="1" x="14"/>
        <item m="1" x="13"/>
        <item m="1" x="32"/>
        <item m="1" x="11"/>
        <item m="1" x="10"/>
        <item m="1" x="19"/>
        <item x="2"/>
        <item m="1" x="30"/>
        <item m="1" x="15"/>
        <item x="4"/>
        <item m="1" x="24"/>
        <item x="7"/>
        <item m="1" x="20"/>
        <item m="1" x="35"/>
        <item m="1" x="36"/>
        <item m="1" x="31"/>
        <item m="1" x="12"/>
        <item x="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22">
    <i>
      <x v="30"/>
      <x v="4"/>
      <x v="1"/>
      <x/>
      <x v="15"/>
      <x v="10"/>
    </i>
    <i>
      <x v="31"/>
      <x v="4"/>
      <x v="1"/>
      <x/>
      <x v="15"/>
      <x v="10"/>
    </i>
    <i>
      <x v="32"/>
      <x/>
      <x v="1"/>
      <x/>
      <x v="11"/>
      <x/>
    </i>
    <i>
      <x v="33"/>
      <x/>
      <x v="1"/>
      <x/>
      <x v="15"/>
      <x v="10"/>
    </i>
    <i>
      <x v="49"/>
      <x v="1"/>
      <x v="1"/>
      <x/>
      <x v="1"/>
      <x v="3"/>
    </i>
    <i>
      <x v="50"/>
      <x v="1"/>
      <x v="1"/>
      <x/>
      <x v="1"/>
      <x v="3"/>
    </i>
    <i>
      <x v="59"/>
      <x v="3"/>
      <x v="1"/>
      <x/>
      <x v="1"/>
      <x v="3"/>
    </i>
    <i>
      <x v="78"/>
      <x/>
      <x v="1"/>
      <x/>
      <x v="11"/>
      <x/>
    </i>
    <i>
      <x v="85"/>
      <x v="1"/>
      <x v="1"/>
      <x/>
      <x v="1"/>
      <x v="3"/>
    </i>
    <i>
      <x v="86"/>
      <x v="3"/>
      <x v="1"/>
      <x/>
      <x v="1"/>
      <x v="3"/>
    </i>
    <i>
      <x v="87"/>
      <x v="3"/>
      <x v="1"/>
      <x/>
      <x v="1"/>
      <x v="3"/>
    </i>
    <i>
      <x v="88"/>
      <x v="3"/>
      <x v="1"/>
      <x/>
      <x v="1"/>
      <x v="3"/>
    </i>
    <i>
      <x v="89"/>
      <x v="3"/>
      <x v="1"/>
      <x/>
      <x v="1"/>
      <x v="3"/>
    </i>
    <i>
      <x v="90"/>
      <x v="3"/>
      <x v="1"/>
      <x/>
      <x v="1"/>
      <x v="3"/>
    </i>
    <i>
      <x v="91"/>
      <x v="6"/>
      <x v="1"/>
      <x/>
      <x v="13"/>
      <x v="4"/>
    </i>
    <i>
      <x v="92"/>
      <x v="7"/>
      <x v="1"/>
      <x/>
      <x v="12"/>
      <x v="1"/>
    </i>
    <i>
      <x v="93"/>
      <x v="7"/>
      <x v="1"/>
      <x/>
      <x v="12"/>
      <x v="1"/>
    </i>
    <i>
      <x v="94"/>
      <x v="7"/>
      <x v="1"/>
      <x/>
      <x v="12"/>
      <x v="1"/>
    </i>
    <i>
      <x v="95"/>
      <x/>
      <x v="1"/>
      <x/>
      <x v="11"/>
      <x/>
    </i>
    <i>
      <x v="96"/>
      <x/>
      <x v="1"/>
      <x/>
      <x v="13"/>
      <x v="4"/>
    </i>
    <i>
      <x v="97"/>
      <x/>
      <x v="1"/>
      <x/>
      <x v="19"/>
      <x v="19"/>
    </i>
    <i t="grand">
      <x/>
    </i>
  </rowItems>
  <colItems count="1">
    <i/>
  </colItems>
  <pageFields count="1">
    <pageField fld="3" item="20" hier="-1"/>
  </pageFields>
  <dataFields count="1">
    <dataField name=" VALOR " fld="14" baseField="14" baseItem="1" numFmtId="44"/>
  </dataFields>
  <formats count="41">
    <format dxfId="767">
      <pivotArea type="all" dataOnly="0" outline="0" fieldPosition="0"/>
    </format>
    <format dxfId="766">
      <pivotArea outline="0" collapsedLevelsAreSubtotals="1" fieldPosition="0"/>
    </format>
    <format dxfId="765">
      <pivotArea dataOnly="0" labelOnly="1" grandRow="1" outline="0" fieldPosition="0"/>
    </format>
    <format dxfId="764">
      <pivotArea type="all" dataOnly="0" outline="0" fieldPosition="0"/>
    </format>
    <format dxfId="763">
      <pivotArea outline="0" collapsedLevelsAreSubtotals="1" fieldPosition="0"/>
    </format>
    <format dxfId="762">
      <pivotArea dataOnly="0" labelOnly="1" grandRow="1" outline="0" fieldPosition="0"/>
    </format>
    <format dxfId="761">
      <pivotArea outline="0" collapsedLevelsAreSubtotals="1" fieldPosition="0"/>
    </format>
    <format dxfId="760">
      <pivotArea dataOnly="0" labelOnly="1" grandRow="1" outline="0" fieldPosition="0"/>
    </format>
    <format dxfId="759">
      <pivotArea dataOnly="0" labelOnly="1" grandRow="1" outline="0" fieldPosition="0"/>
    </format>
    <format dxfId="758">
      <pivotArea grandRow="1" outline="0" collapsedLevelsAreSubtotals="1" fieldPosition="0"/>
    </format>
    <format dxfId="757">
      <pivotArea dataOnly="0" labelOnly="1" grandRow="1" outline="0" fieldPosition="0"/>
    </format>
    <format dxfId="756">
      <pivotArea type="all" dataOnly="0" outline="0" fieldPosition="0"/>
    </format>
    <format dxfId="755">
      <pivotArea outline="0" collapsedLevelsAreSubtotals="1" fieldPosition="0"/>
    </format>
    <format dxfId="754">
      <pivotArea dataOnly="0" labelOnly="1" grandRow="1" outline="0" fieldPosition="0"/>
    </format>
    <format dxfId="753">
      <pivotArea field="12" type="button" dataOnly="0" labelOnly="1" outline="0" axis="axisRow" fieldPosition="1"/>
    </format>
    <format dxfId="752">
      <pivotArea field="17" type="button" dataOnly="0" labelOnly="1" outline="0" axis="axisRow" fieldPosition="2"/>
    </format>
    <format dxfId="751">
      <pivotArea field="11" type="button" dataOnly="0" labelOnly="1" outline="0" axis="axisRow" fieldPosition="3"/>
    </format>
    <format dxfId="750">
      <pivotArea field="11" type="button" dataOnly="0" labelOnly="1" outline="0" axis="axisRow" fieldPosition="3"/>
    </format>
    <format dxfId="749">
      <pivotArea field="17" type="button" dataOnly="0" labelOnly="1" outline="0" axis="axisRow" fieldPosition="2"/>
    </format>
    <format dxfId="748">
      <pivotArea field="12" type="button" dataOnly="0" labelOnly="1" outline="0" axis="axisRow" fieldPosition="1"/>
    </format>
    <format dxfId="747">
      <pivotArea field="6" type="button" dataOnly="0" labelOnly="1" outline="0" axis="axisRow" fieldPosition="0"/>
    </format>
    <format dxfId="746">
      <pivotArea field="6" type="button" dataOnly="0" labelOnly="1" outline="0" axis="axisRow" fieldPosition="0"/>
    </format>
    <format dxfId="745">
      <pivotArea field="11" type="button" dataOnly="0" labelOnly="1" outline="0" axis="axisRow" fieldPosition="3"/>
    </format>
    <format dxfId="744">
      <pivotArea grandRow="1" outline="0" collapsedLevelsAreSubtotals="1" fieldPosition="0"/>
    </format>
    <format dxfId="74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742">
      <pivotArea type="all" dataOnly="0" outline="0" fieldPosition="0"/>
    </format>
    <format dxfId="741">
      <pivotArea dataOnly="0" labelOnly="1" grandRow="1" outline="0" fieldPosition="0"/>
    </format>
    <format dxfId="740">
      <pivotArea type="all" dataOnly="0" outline="0" fieldPosition="0"/>
    </format>
    <format dxfId="739">
      <pivotArea dataOnly="0" labelOnly="1" grandRow="1" outline="0" fieldPosition="0"/>
    </format>
    <format dxfId="738">
      <pivotArea grandRow="1" outline="0" collapsedLevelsAreSubtotals="1" fieldPosition="0"/>
    </format>
    <format dxfId="737">
      <pivotArea dataOnly="0" labelOnly="1" grandRow="1" outline="0" offset="IV256" fieldPosition="0"/>
    </format>
    <format dxfId="736">
      <pivotArea type="all" dataOnly="0" outline="0" fieldPosition="0"/>
    </format>
    <format dxfId="735">
      <pivotArea outline="0" collapsedLevelsAreSubtotals="1" fieldPosition="0"/>
    </format>
    <format dxfId="734">
      <pivotArea dataOnly="0" labelOnly="1" outline="0" fieldPosition="0">
        <references count="1">
          <reference field="6" count="0"/>
        </references>
      </pivotArea>
    </format>
    <format dxfId="733">
      <pivotArea dataOnly="0" labelOnly="1" grandRow="1" outline="0" fieldPosition="0"/>
    </format>
    <format dxfId="73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31">
      <pivotArea type="all" dataOnly="0" outline="0" fieldPosition="0"/>
    </format>
    <format dxfId="730">
      <pivotArea outline="0" collapsedLevelsAreSubtotals="1" fieldPosition="0"/>
    </format>
    <format dxfId="729">
      <pivotArea dataOnly="0" labelOnly="1" outline="0" fieldPosition="0">
        <references count="1">
          <reference field="6" count="0"/>
        </references>
      </pivotArea>
    </format>
    <format dxfId="728">
      <pivotArea dataOnly="0" labelOnly="1" grandRow="1" outline="0" fieldPosition="0"/>
    </format>
    <format dxfId="727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3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0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9">
        <item x="12"/>
        <item x="24"/>
        <item x="21"/>
        <item x="22"/>
        <item x="23"/>
        <item x="16"/>
        <item x="17"/>
        <item x="3"/>
        <item x="11"/>
        <item x="25"/>
        <item x="28"/>
        <item x="0"/>
        <item x="1"/>
        <item x="2"/>
        <item x="4"/>
        <item x="5"/>
        <item x="6"/>
        <item x="7"/>
        <item x="8"/>
        <item x="9"/>
        <item x="10"/>
        <item x="13"/>
        <item x="14"/>
        <item x="15"/>
        <item x="18"/>
        <item x="19"/>
        <item x="20"/>
        <item x="26"/>
        <item x="2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29">
        <item x="21"/>
        <item x="9"/>
        <item x="8"/>
        <item x="3"/>
        <item x="22"/>
        <item x="6"/>
        <item x="4"/>
        <item x="24"/>
        <item x="16"/>
        <item x="2"/>
        <item x="18"/>
        <item x="5"/>
        <item x="1"/>
        <item x="0"/>
        <item x="7"/>
        <item x="13"/>
        <item x="27"/>
        <item x="26"/>
        <item x="23"/>
        <item x="15"/>
        <item x="10"/>
        <item x="11"/>
        <item x="12"/>
        <item x="14"/>
        <item x="17"/>
        <item x="19"/>
        <item x="20"/>
        <item x="25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5"/>
        <item x="1"/>
        <item x="7"/>
        <item x="9"/>
        <item x="0"/>
        <item x="26"/>
        <item x="6"/>
        <item x="2"/>
        <item x="16"/>
        <item x="3"/>
        <item x="13"/>
        <item x="22"/>
        <item x="4"/>
        <item x="23"/>
        <item x="18"/>
        <item x="31"/>
        <item x="17"/>
        <item x="33"/>
        <item x="28"/>
        <item x="15"/>
        <item x="8"/>
        <item x="10"/>
        <item x="11"/>
        <item x="12"/>
        <item x="14"/>
        <item x="19"/>
        <item x="20"/>
        <item x="21"/>
        <item x="24"/>
        <item x="25"/>
        <item x="27"/>
        <item x="29"/>
        <item x="30"/>
        <item x="3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9">
        <item m="1" x="8"/>
        <item x="0"/>
        <item m="1" x="27"/>
        <item m="1" x="26"/>
        <item m="1" x="17"/>
        <item m="1" x="25"/>
        <item m="1" x="16"/>
        <item m="1" x="28"/>
        <item m="1" x="34"/>
        <item m="1" x="9"/>
        <item m="1" x="21"/>
        <item m="1" x="38"/>
        <item m="1" x="29"/>
        <item m="1" x="22"/>
        <item m="1" x="33"/>
        <item m="1" x="37"/>
        <item m="1" x="18"/>
        <item x="1"/>
        <item x="6"/>
        <item m="1" x="23"/>
        <item m="1" x="14"/>
        <item m="1" x="13"/>
        <item m="1" x="32"/>
        <item m="1" x="11"/>
        <item m="1" x="10"/>
        <item m="1" x="19"/>
        <item x="2"/>
        <item m="1" x="30"/>
        <item m="1" x="15"/>
        <item x="4"/>
        <item m="1" x="24"/>
        <item x="7"/>
        <item m="1" x="20"/>
        <item m="1" x="35"/>
        <item m="1" x="36"/>
        <item m="1" x="31"/>
        <item m="1" x="12"/>
        <item x="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6">
    <i>
      <x v="4"/>
      <x v="15"/>
      <x v="1"/>
      <x v="1"/>
      <x v="10"/>
      <x v="28"/>
    </i>
    <i>
      <x v="12"/>
      <x v="15"/>
      <x v="1"/>
      <x v="1"/>
      <x v="10"/>
      <x v="3"/>
    </i>
    <i>
      <x v="78"/>
      <x v="14"/>
      <x v="1"/>
      <x v="1"/>
      <x v="12"/>
      <x v="1"/>
    </i>
    <i>
      <x v="96"/>
      <x v="14"/>
      <x v="1"/>
      <x v="1"/>
      <x v="10"/>
      <x v="29"/>
    </i>
    <i>
      <x v="115"/>
      <x v="14"/>
      <x v="1"/>
      <x v="1"/>
      <x v="9"/>
      <x v="7"/>
    </i>
    <i t="grand">
      <x/>
    </i>
  </rowItems>
  <colItems count="1">
    <i/>
  </colItems>
  <pageFields count="1">
    <pageField fld="3" item="25" hier="-1"/>
  </pageFields>
  <dataFields count="1">
    <dataField name=" VALOR " fld="14" baseField="14" baseItem="1" numFmtId="44"/>
  </dataFields>
  <formats count="43">
    <format dxfId="726">
      <pivotArea type="all" dataOnly="0" outline="0" fieldPosition="0"/>
    </format>
    <format dxfId="725">
      <pivotArea outline="0" collapsedLevelsAreSubtotals="1" fieldPosition="0"/>
    </format>
    <format dxfId="724">
      <pivotArea dataOnly="0" labelOnly="1" grandRow="1" outline="0" fieldPosition="0"/>
    </format>
    <format dxfId="723">
      <pivotArea type="all" dataOnly="0" outline="0" fieldPosition="0"/>
    </format>
    <format dxfId="722">
      <pivotArea outline="0" collapsedLevelsAreSubtotals="1" fieldPosition="0"/>
    </format>
    <format dxfId="721">
      <pivotArea dataOnly="0" labelOnly="1" grandRow="1" outline="0" fieldPosition="0"/>
    </format>
    <format dxfId="720">
      <pivotArea outline="0" collapsedLevelsAreSubtotals="1" fieldPosition="0"/>
    </format>
    <format dxfId="719">
      <pivotArea dataOnly="0" labelOnly="1" grandRow="1" outline="0" fieldPosition="0"/>
    </format>
    <format dxfId="718">
      <pivotArea dataOnly="0" labelOnly="1" grandRow="1" outline="0" fieldPosition="0"/>
    </format>
    <format dxfId="717">
      <pivotArea grandRow="1" outline="0" collapsedLevelsAreSubtotals="1" fieldPosition="0"/>
    </format>
    <format dxfId="716">
      <pivotArea dataOnly="0" labelOnly="1" grandRow="1" outline="0" fieldPosition="0"/>
    </format>
    <format dxfId="715">
      <pivotArea type="all" dataOnly="0" outline="0" fieldPosition="0"/>
    </format>
    <format dxfId="714">
      <pivotArea outline="0" collapsedLevelsAreSubtotals="1" fieldPosition="0"/>
    </format>
    <format dxfId="713">
      <pivotArea dataOnly="0" labelOnly="1" grandRow="1" outline="0" fieldPosition="0"/>
    </format>
    <format dxfId="712">
      <pivotArea field="12" type="button" dataOnly="0" labelOnly="1" outline="0" axis="axisRow" fieldPosition="1"/>
    </format>
    <format dxfId="711">
      <pivotArea field="17" type="button" dataOnly="0" labelOnly="1" outline="0" axis="axisRow" fieldPosition="2"/>
    </format>
    <format dxfId="710">
      <pivotArea field="11" type="button" dataOnly="0" labelOnly="1" outline="0" axis="axisRow" fieldPosition="3"/>
    </format>
    <format dxfId="709">
      <pivotArea field="11" type="button" dataOnly="0" labelOnly="1" outline="0" axis="axisRow" fieldPosition="3"/>
    </format>
    <format dxfId="708">
      <pivotArea field="17" type="button" dataOnly="0" labelOnly="1" outline="0" axis="axisRow" fieldPosition="2"/>
    </format>
    <format dxfId="707">
      <pivotArea field="12" type="button" dataOnly="0" labelOnly="1" outline="0" axis="axisRow" fieldPosition="1"/>
    </format>
    <format dxfId="706">
      <pivotArea field="6" type="button" dataOnly="0" labelOnly="1" outline="0" axis="axisRow" fieldPosition="0"/>
    </format>
    <format dxfId="705">
      <pivotArea field="6" type="button" dataOnly="0" labelOnly="1" outline="0" axis="axisRow" fieldPosition="0"/>
    </format>
    <format dxfId="704">
      <pivotArea field="11" type="button" dataOnly="0" labelOnly="1" outline="0" axis="axisRow" fieldPosition="3"/>
    </format>
    <format dxfId="703">
      <pivotArea grandRow="1" outline="0" collapsedLevelsAreSubtotals="1" fieldPosition="0"/>
    </format>
    <format dxfId="70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701">
      <pivotArea type="all" dataOnly="0" outline="0" fieldPosition="0"/>
    </format>
    <format dxfId="700">
      <pivotArea dataOnly="0" labelOnly="1" grandRow="1" outline="0" fieldPosition="0"/>
    </format>
    <format dxfId="699">
      <pivotArea type="all" dataOnly="0" outline="0" fieldPosition="0"/>
    </format>
    <format dxfId="698">
      <pivotArea dataOnly="0" labelOnly="1" grandRow="1" outline="0" fieldPosition="0"/>
    </format>
    <format dxfId="697">
      <pivotArea grandRow="1" outline="0" collapsedLevelsAreSubtotals="1" fieldPosition="0"/>
    </format>
    <format dxfId="696">
      <pivotArea dataOnly="0" labelOnly="1" grandRow="1" outline="0" offset="IV256" fieldPosition="0"/>
    </format>
    <format dxfId="695">
      <pivotArea type="all" dataOnly="0" outline="0" fieldPosition="0"/>
    </format>
    <format dxfId="694">
      <pivotArea outline="0" collapsedLevelsAreSubtotals="1" fieldPosition="0"/>
    </format>
    <format dxfId="693">
      <pivotArea dataOnly="0" labelOnly="1" outline="0" fieldPosition="0">
        <references count="1">
          <reference field="6" count="0"/>
        </references>
      </pivotArea>
    </format>
    <format dxfId="692">
      <pivotArea dataOnly="0" labelOnly="1" grandRow="1" outline="0" fieldPosition="0"/>
    </format>
    <format dxfId="69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90">
      <pivotArea type="all" dataOnly="0" outline="0" fieldPosition="0"/>
    </format>
    <format dxfId="689">
      <pivotArea outline="0" collapsedLevelsAreSubtotals="1" fieldPosition="0"/>
    </format>
    <format dxfId="688">
      <pivotArea dataOnly="0" labelOnly="1" outline="0" fieldPosition="0">
        <references count="1">
          <reference field="6" count="0"/>
        </references>
      </pivotArea>
    </format>
    <format dxfId="687">
      <pivotArea dataOnly="0" labelOnly="1" grandRow="1" outline="0" fieldPosition="0"/>
    </format>
    <format dxfId="68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85">
      <pivotArea field="3" type="button" dataOnly="0" labelOnly="1" outline="0" axis="axisPage" fieldPosition="0"/>
    </format>
    <format dxfId="684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4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7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9">
        <item x="12"/>
        <item x="24"/>
        <item x="21"/>
        <item x="22"/>
        <item x="23"/>
        <item x="16"/>
        <item x="17"/>
        <item x="3"/>
        <item x="11"/>
        <item x="25"/>
        <item x="28"/>
        <item x="0"/>
        <item x="1"/>
        <item x="2"/>
        <item x="4"/>
        <item x="5"/>
        <item x="6"/>
        <item x="7"/>
        <item x="8"/>
        <item x="9"/>
        <item x="10"/>
        <item x="13"/>
        <item x="14"/>
        <item x="15"/>
        <item x="18"/>
        <item x="19"/>
        <item x="20"/>
        <item x="26"/>
        <item x="2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29">
        <item x="21"/>
        <item x="9"/>
        <item x="8"/>
        <item x="3"/>
        <item x="22"/>
        <item x="6"/>
        <item x="4"/>
        <item x="24"/>
        <item x="16"/>
        <item x="2"/>
        <item x="18"/>
        <item x="5"/>
        <item x="1"/>
        <item x="0"/>
        <item x="7"/>
        <item x="13"/>
        <item x="27"/>
        <item x="26"/>
        <item x="23"/>
        <item x="15"/>
        <item x="10"/>
        <item x="11"/>
        <item x="12"/>
        <item x="14"/>
        <item x="17"/>
        <item x="19"/>
        <item x="20"/>
        <item x="25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5"/>
        <item x="1"/>
        <item x="7"/>
        <item x="9"/>
        <item x="0"/>
        <item x="26"/>
        <item x="6"/>
        <item x="2"/>
        <item x="16"/>
        <item x="3"/>
        <item x="13"/>
        <item x="22"/>
        <item x="4"/>
        <item x="23"/>
        <item x="18"/>
        <item x="31"/>
        <item x="17"/>
        <item x="33"/>
        <item x="28"/>
        <item x="15"/>
        <item x="8"/>
        <item x="10"/>
        <item x="11"/>
        <item x="12"/>
        <item x="14"/>
        <item x="19"/>
        <item x="20"/>
        <item x="21"/>
        <item x="24"/>
        <item x="25"/>
        <item x="27"/>
        <item x="29"/>
        <item x="30"/>
        <item x="3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9">
        <item m="1" x="8"/>
        <item x="0"/>
        <item m="1" x="27"/>
        <item m="1" x="26"/>
        <item m="1" x="17"/>
        <item m="1" x="25"/>
        <item m="1" x="16"/>
        <item m="1" x="28"/>
        <item m="1" x="33"/>
        <item m="1" x="34"/>
        <item m="1" x="37"/>
        <item m="1" x="9"/>
        <item m="1" x="21"/>
        <item m="1" x="38"/>
        <item m="1" x="29"/>
        <item m="1" x="22"/>
        <item m="1" x="18"/>
        <item x="1"/>
        <item x="6"/>
        <item m="1" x="23"/>
        <item m="1" x="14"/>
        <item m="1" x="13"/>
        <item m="1" x="32"/>
        <item m="1" x="11"/>
        <item m="1" x="10"/>
        <item m="1" x="19"/>
        <item x="2"/>
        <item m="1" x="30"/>
        <item m="1" x="15"/>
        <item x="4"/>
        <item m="1" x="24"/>
        <item x="7"/>
        <item m="1" x="20"/>
        <item m="1" x="35"/>
        <item m="1" x="36"/>
        <item m="1" x="31"/>
        <item m="1" x="12"/>
        <item x="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13">
    <i>
      <x v="34"/>
      <x/>
      <x v="1"/>
      <x/>
      <x v="24"/>
      <x v="16"/>
    </i>
    <i>
      <x v="75"/>
      <x v="6"/>
      <x v="1"/>
      <x/>
      <x v="8"/>
      <x v="8"/>
    </i>
    <i>
      <x v="98"/>
      <x v="1"/>
      <x v="1"/>
      <x/>
      <x v="13"/>
      <x v="4"/>
    </i>
    <i>
      <x v="99"/>
      <x/>
      <x v="1"/>
      <x/>
      <x v="10"/>
      <x v="14"/>
    </i>
    <i>
      <x v="100"/>
      <x/>
      <x v="1"/>
      <x/>
      <x v="10"/>
      <x v="14"/>
    </i>
    <i>
      <x v="101"/>
      <x/>
      <x v="1"/>
      <x/>
      <x v="10"/>
      <x v="14"/>
    </i>
    <i>
      <x v="102"/>
      <x/>
      <x v="1"/>
      <x/>
      <x v="10"/>
      <x v="14"/>
    </i>
    <i>
      <x v="103"/>
      <x/>
      <x v="1"/>
      <x/>
      <x v="10"/>
      <x v="14"/>
    </i>
    <i>
      <x v="104"/>
      <x/>
      <x v="1"/>
      <x/>
      <x v="13"/>
      <x v="4"/>
    </i>
    <i>
      <x v="105"/>
      <x/>
      <x v="1"/>
      <x/>
      <x v="13"/>
      <x v="4"/>
    </i>
    <i>
      <x v="106"/>
      <x/>
      <x v="1"/>
      <x/>
      <x v="13"/>
      <x v="4"/>
    </i>
    <i>
      <x v="107"/>
      <x/>
      <x v="1"/>
      <x/>
      <x v="13"/>
      <x v="4"/>
    </i>
    <i t="grand">
      <x/>
    </i>
  </rowItems>
  <colItems count="1">
    <i/>
  </colItems>
  <pageFields count="1">
    <pageField fld="3" item="8" hier="-1"/>
  </pageFields>
  <dataFields count="1">
    <dataField name=" VALOR " fld="14" baseField="14" baseItem="1" numFmtId="44"/>
  </dataFields>
  <formats count="43">
    <format dxfId="683">
      <pivotArea type="all" dataOnly="0" outline="0" fieldPosition="0"/>
    </format>
    <format dxfId="682">
      <pivotArea outline="0" collapsedLevelsAreSubtotals="1" fieldPosition="0"/>
    </format>
    <format dxfId="681">
      <pivotArea dataOnly="0" labelOnly="1" grandRow="1" outline="0" fieldPosition="0"/>
    </format>
    <format dxfId="680">
      <pivotArea type="all" dataOnly="0" outline="0" fieldPosition="0"/>
    </format>
    <format dxfId="679">
      <pivotArea outline="0" collapsedLevelsAreSubtotals="1" fieldPosition="0"/>
    </format>
    <format dxfId="678">
      <pivotArea dataOnly="0" labelOnly="1" grandRow="1" outline="0" fieldPosition="0"/>
    </format>
    <format dxfId="677">
      <pivotArea outline="0" collapsedLevelsAreSubtotals="1" fieldPosition="0"/>
    </format>
    <format dxfId="676">
      <pivotArea dataOnly="0" labelOnly="1" grandRow="1" outline="0" fieldPosition="0"/>
    </format>
    <format dxfId="675">
      <pivotArea dataOnly="0" labelOnly="1" grandRow="1" outline="0" fieldPosition="0"/>
    </format>
    <format dxfId="674">
      <pivotArea grandRow="1" outline="0" collapsedLevelsAreSubtotals="1" fieldPosition="0"/>
    </format>
    <format dxfId="673">
      <pivotArea dataOnly="0" labelOnly="1" grandRow="1" outline="0" fieldPosition="0"/>
    </format>
    <format dxfId="672">
      <pivotArea type="all" dataOnly="0" outline="0" fieldPosition="0"/>
    </format>
    <format dxfId="671">
      <pivotArea outline="0" collapsedLevelsAreSubtotals="1" fieldPosition="0"/>
    </format>
    <format dxfId="670">
      <pivotArea dataOnly="0" labelOnly="1" grandRow="1" outline="0" fieldPosition="0"/>
    </format>
    <format dxfId="669">
      <pivotArea field="12" type="button" dataOnly="0" labelOnly="1" outline="0" axis="axisRow" fieldPosition="1"/>
    </format>
    <format dxfId="668">
      <pivotArea field="17" type="button" dataOnly="0" labelOnly="1" outline="0" axis="axisRow" fieldPosition="2"/>
    </format>
    <format dxfId="667">
      <pivotArea field="11" type="button" dataOnly="0" labelOnly="1" outline="0" axis="axisRow" fieldPosition="3"/>
    </format>
    <format dxfId="666">
      <pivotArea field="11" type="button" dataOnly="0" labelOnly="1" outline="0" axis="axisRow" fieldPosition="3"/>
    </format>
    <format dxfId="665">
      <pivotArea field="17" type="button" dataOnly="0" labelOnly="1" outline="0" axis="axisRow" fieldPosition="2"/>
    </format>
    <format dxfId="664">
      <pivotArea field="12" type="button" dataOnly="0" labelOnly="1" outline="0" axis="axisRow" fieldPosition="1"/>
    </format>
    <format dxfId="663">
      <pivotArea field="6" type="button" dataOnly="0" labelOnly="1" outline="0" axis="axisRow" fieldPosition="0"/>
    </format>
    <format dxfId="662">
      <pivotArea field="6" type="button" dataOnly="0" labelOnly="1" outline="0" axis="axisRow" fieldPosition="0"/>
    </format>
    <format dxfId="661">
      <pivotArea field="11" type="button" dataOnly="0" labelOnly="1" outline="0" axis="axisRow" fieldPosition="3"/>
    </format>
    <format dxfId="660">
      <pivotArea grandRow="1" outline="0" collapsedLevelsAreSubtotals="1" fieldPosition="0"/>
    </format>
    <format dxfId="65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658">
      <pivotArea type="all" dataOnly="0" outline="0" fieldPosition="0"/>
    </format>
    <format dxfId="657">
      <pivotArea dataOnly="0" labelOnly="1" grandRow="1" outline="0" fieldPosition="0"/>
    </format>
    <format dxfId="656">
      <pivotArea type="all" dataOnly="0" outline="0" fieldPosition="0"/>
    </format>
    <format dxfId="655">
      <pivotArea dataOnly="0" labelOnly="1" grandRow="1" outline="0" fieldPosition="0"/>
    </format>
    <format dxfId="654">
      <pivotArea grandRow="1" outline="0" collapsedLevelsAreSubtotals="1" fieldPosition="0"/>
    </format>
    <format dxfId="653">
      <pivotArea dataOnly="0" labelOnly="1" grandRow="1" outline="0" offset="IV256" fieldPosition="0"/>
    </format>
    <format dxfId="652">
      <pivotArea type="all" dataOnly="0" outline="0" fieldPosition="0"/>
    </format>
    <format dxfId="651">
      <pivotArea outline="0" collapsedLevelsAreSubtotals="1" fieldPosition="0"/>
    </format>
    <format dxfId="650">
      <pivotArea dataOnly="0" labelOnly="1" outline="0" fieldPosition="0">
        <references count="1">
          <reference field="6" count="0"/>
        </references>
      </pivotArea>
    </format>
    <format dxfId="649">
      <pivotArea dataOnly="0" labelOnly="1" grandRow="1" outline="0" fieldPosition="0"/>
    </format>
    <format dxfId="64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47">
      <pivotArea type="all" dataOnly="0" outline="0" fieldPosition="0"/>
    </format>
    <format dxfId="646">
      <pivotArea outline="0" collapsedLevelsAreSubtotals="1" fieldPosition="0"/>
    </format>
    <format dxfId="645">
      <pivotArea dataOnly="0" labelOnly="1" outline="0" fieldPosition="0">
        <references count="1">
          <reference field="6" count="0"/>
        </references>
      </pivotArea>
    </format>
    <format dxfId="644">
      <pivotArea dataOnly="0" labelOnly="1" grandRow="1" outline="0" fieldPosition="0"/>
    </format>
    <format dxfId="64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42">
      <pivotArea field="3" type="button" dataOnly="0" labelOnly="1" outline="0" axis="axisPage" fieldPosition="0"/>
    </format>
    <format dxfId="641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5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55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9">
        <item x="12"/>
        <item x="16"/>
        <item x="17"/>
        <item x="3"/>
        <item x="11"/>
        <item x="0"/>
        <item x="1"/>
        <item x="2"/>
        <item x="4"/>
        <item x="5"/>
        <item x="6"/>
        <item x="7"/>
        <item x="8"/>
        <item x="9"/>
        <item x="10"/>
        <item x="13"/>
        <item x="14"/>
        <item x="15"/>
        <item x="18"/>
        <item x="19"/>
        <item x="20"/>
        <item x="21"/>
        <item x="22"/>
        <item x="23"/>
        <item x="24"/>
        <item x="25"/>
        <item x="26"/>
        <item x="27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29">
        <item x="21"/>
        <item x="9"/>
        <item x="8"/>
        <item x="3"/>
        <item x="22"/>
        <item x="6"/>
        <item x="4"/>
        <item x="16"/>
        <item x="2"/>
        <item x="18"/>
        <item x="5"/>
        <item x="1"/>
        <item x="0"/>
        <item x="7"/>
        <item x="13"/>
        <item x="23"/>
        <item x="15"/>
        <item x="10"/>
        <item x="11"/>
        <item x="12"/>
        <item x="14"/>
        <item x="17"/>
        <item x="19"/>
        <item x="20"/>
        <item x="24"/>
        <item x="25"/>
        <item x="26"/>
        <item x="27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5"/>
        <item x="1"/>
        <item x="7"/>
        <item x="9"/>
        <item x="0"/>
        <item x="6"/>
        <item x="2"/>
        <item x="16"/>
        <item x="3"/>
        <item x="13"/>
        <item x="22"/>
        <item x="4"/>
        <item x="23"/>
        <item x="18"/>
        <item x="17"/>
        <item x="15"/>
        <item x="8"/>
        <item x="10"/>
        <item x="11"/>
        <item x="12"/>
        <item x="14"/>
        <item x="19"/>
        <item x="20"/>
        <item x="21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9">
        <item x="0"/>
        <item m="1" x="27"/>
        <item m="1" x="26"/>
        <item m="1" x="17"/>
        <item m="1" x="25"/>
        <item m="1" x="16"/>
        <item m="1" x="28"/>
        <item m="1" x="8"/>
        <item m="1" x="33"/>
        <item m="1" x="34"/>
        <item m="1" x="37"/>
        <item m="1" x="9"/>
        <item m="1" x="21"/>
        <item m="1" x="38"/>
        <item m="1" x="29"/>
        <item m="1" x="22"/>
        <item m="1" x="18"/>
        <item x="1"/>
        <item x="6"/>
        <item m="1" x="23"/>
        <item m="1" x="14"/>
        <item m="1" x="13"/>
        <item m="1" x="32"/>
        <item m="1" x="11"/>
        <item m="1" x="10"/>
        <item m="1" x="19"/>
        <item x="2"/>
        <item m="1" x="30"/>
        <item m="1" x="15"/>
        <item x="4"/>
        <item m="1" x="24"/>
        <item x="7"/>
        <item m="1" x="20"/>
        <item m="1" x="35"/>
        <item m="1" x="36"/>
        <item m="1" x="31"/>
        <item m="1" x="12"/>
        <item x="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51">
    <i>
      <x/>
      <x v="8"/>
      <x/>
      <x/>
      <x v="13"/>
      <x v="2"/>
    </i>
    <i>
      <x v="1"/>
      <x v="17"/>
      <x/>
      <x v="1"/>
      <x v="10"/>
      <x/>
    </i>
    <i>
      <x v="5"/>
      <x v="18"/>
      <x/>
      <x v="1"/>
      <x v="13"/>
      <x v="2"/>
    </i>
    <i>
      <x v="6"/>
      <x v="18"/>
      <x/>
      <x v="1"/>
      <x v="10"/>
      <x/>
    </i>
    <i>
      <x v="14"/>
      <x v="32"/>
      <x/>
      <x v="2"/>
      <x v="12"/>
      <x v="4"/>
    </i>
    <i>
      <x v="15"/>
      <x v="32"/>
      <x/>
      <x v="2"/>
      <x v="7"/>
      <x v="7"/>
    </i>
    <i>
      <x v="16"/>
      <x v="32"/>
      <x v="31"/>
      <x v="2"/>
      <x v="7"/>
      <x v="4"/>
    </i>
    <i>
      <x v="17"/>
      <x v="32"/>
      <x/>
      <x v="2"/>
      <x v="12"/>
      <x v="4"/>
    </i>
    <i>
      <x v="18"/>
      <x v="32"/>
      <x/>
      <x v="2"/>
      <x v="12"/>
      <x v="4"/>
    </i>
    <i>
      <x v="19"/>
      <x v="32"/>
      <x/>
      <x v="2"/>
      <x v="8"/>
      <x v="6"/>
    </i>
    <i>
      <x v="20"/>
      <x v="32"/>
      <x/>
      <x v="2"/>
      <x v="12"/>
      <x v="4"/>
    </i>
    <i>
      <x v="21"/>
      <x v="32"/>
      <x/>
      <x v="2"/>
      <x v="12"/>
      <x v="4"/>
    </i>
    <i>
      <x v="22"/>
      <x v="32"/>
      <x/>
      <x v="2"/>
      <x v="8"/>
      <x v="6"/>
    </i>
    <i>
      <x v="23"/>
      <x v="19"/>
      <x/>
      <x v="1"/>
      <x v="13"/>
      <x v="2"/>
    </i>
    <i>
      <x v="24"/>
      <x v="16"/>
      <x/>
      <x v="1"/>
      <x v="13"/>
      <x v="2"/>
    </i>
    <i>
      <x v="25"/>
      <x v="33"/>
      <x/>
      <x v="2"/>
      <x v="8"/>
      <x v="6"/>
    </i>
    <i>
      <x v="26"/>
      <x v="33"/>
      <x/>
      <x v="2"/>
      <x v="12"/>
      <x v="4"/>
    </i>
    <i>
      <x v="27"/>
      <x v="33"/>
      <x/>
      <x v="2"/>
      <x v="12"/>
      <x v="4"/>
    </i>
    <i>
      <x v="28"/>
      <x v="33"/>
      <x/>
      <x v="2"/>
      <x v="12"/>
      <x v="4"/>
    </i>
    <i>
      <x v="32"/>
      <x v="17"/>
      <x/>
      <x v="1"/>
      <x v="13"/>
      <x v="2"/>
    </i>
    <i>
      <x v="38"/>
      <x v="18"/>
      <x/>
      <x v="1"/>
      <x v="10"/>
      <x/>
    </i>
    <i>
      <x v="40"/>
      <x v="21"/>
      <x/>
      <x v="1"/>
      <x v="12"/>
      <x v="4"/>
    </i>
    <i>
      <x v="44"/>
      <x v="16"/>
      <x/>
      <x v="1"/>
      <x v="10"/>
      <x/>
    </i>
    <i>
      <x v="46"/>
      <x v="16"/>
      <x/>
      <x v="1"/>
      <x v="13"/>
      <x v="2"/>
    </i>
    <i>
      <x v="51"/>
      <x v="18"/>
      <x/>
      <x v="1"/>
      <x v="13"/>
      <x v="2"/>
    </i>
    <i>
      <x v="53"/>
      <x v="16"/>
      <x/>
      <x v="1"/>
      <x v="13"/>
      <x v="2"/>
    </i>
    <i>
      <x v="56"/>
      <x v="16"/>
      <x/>
      <x v="1"/>
      <x v="13"/>
      <x v="2"/>
    </i>
    <i>
      <x v="57"/>
      <x v="16"/>
      <x/>
      <x v="1"/>
      <x v="12"/>
      <x v="4"/>
    </i>
    <i>
      <x v="58"/>
      <x v="16"/>
      <x/>
      <x v="1"/>
      <x v="12"/>
      <x v="4"/>
    </i>
    <i>
      <x v="65"/>
      <x v="17"/>
      <x/>
      <x v="1"/>
      <x v="13"/>
      <x v="2"/>
    </i>
    <i>
      <x v="66"/>
      <x v="17"/>
      <x/>
      <x v="1"/>
      <x v="13"/>
      <x v="2"/>
    </i>
    <i>
      <x v="67"/>
      <x v="17"/>
      <x/>
      <x v="1"/>
      <x v="13"/>
      <x v="2"/>
    </i>
    <i>
      <x v="68"/>
      <x v="17"/>
      <x/>
      <x v="1"/>
      <x v="13"/>
      <x v="2"/>
    </i>
    <i>
      <x v="69"/>
      <x v="17"/>
      <x/>
      <x v="1"/>
      <x v="13"/>
      <x v="2"/>
    </i>
    <i>
      <x v="72"/>
      <x v="17"/>
      <x/>
      <x v="1"/>
      <x v="13"/>
      <x v="2"/>
    </i>
    <i>
      <x v="73"/>
      <x v="17"/>
      <x/>
      <x v="1"/>
      <x v="13"/>
      <x v="2"/>
    </i>
    <i>
      <x v="81"/>
      <x v="17"/>
      <x/>
      <x v="1"/>
      <x v="11"/>
      <x v="1"/>
    </i>
    <i>
      <x v="84"/>
      <x v="17"/>
      <x/>
      <x v="1"/>
      <x v="13"/>
      <x v="2"/>
    </i>
    <i>
      <x v="85"/>
      <x v="18"/>
      <x/>
      <x v="1"/>
      <x v="12"/>
      <x v="4"/>
    </i>
    <i>
      <x v="86"/>
      <x v="16"/>
      <x/>
      <x v="1"/>
      <x v="13"/>
      <x v="2"/>
    </i>
    <i>
      <x v="90"/>
      <x v="16"/>
      <x/>
      <x v="1"/>
      <x v="12"/>
      <x v="4"/>
    </i>
    <i>
      <x v="113"/>
      <x v="17"/>
      <x/>
      <x v="1"/>
      <x v="10"/>
      <x/>
    </i>
    <i>
      <x v="115"/>
      <x v="17"/>
      <x/>
      <x v="1"/>
      <x v="13"/>
      <x v="2"/>
    </i>
    <i>
      <x v="116"/>
      <x v="18"/>
      <x/>
      <x v="1"/>
      <x v="10"/>
      <x/>
    </i>
    <i>
      <x v="117"/>
      <x v="17"/>
      <x/>
      <x v="1"/>
      <x v="13"/>
      <x v="2"/>
    </i>
    <i>
      <x v="118"/>
      <x v="18"/>
      <x/>
      <x v="1"/>
      <x v="13"/>
      <x v="2"/>
    </i>
    <i>
      <x v="119"/>
      <x v="17"/>
      <x/>
      <x v="1"/>
      <x v="13"/>
      <x v="2"/>
    </i>
    <i>
      <x v="120"/>
      <x v="20"/>
      <x/>
      <x v="1"/>
      <x v="12"/>
      <x v="4"/>
    </i>
    <i>
      <x v="121"/>
      <x v="17"/>
      <x/>
      <x v="1"/>
      <x v="13"/>
      <x v="2"/>
    </i>
    <i>
      <x v="122"/>
      <x v="16"/>
      <x/>
      <x v="1"/>
      <x v="13"/>
      <x v="2"/>
    </i>
    <i t="grand">
      <x/>
    </i>
  </rowItems>
  <colItems count="1">
    <i/>
  </colItems>
  <pageFields count="1">
    <pageField fld="3" item="0" hier="-1"/>
  </pageFields>
  <dataFields count="1">
    <dataField name=" VALOR " fld="14" baseField="14" baseItem="1" numFmtId="44"/>
  </dataFields>
  <formats count="42">
    <format dxfId="640">
      <pivotArea type="all" dataOnly="0" outline="0" fieldPosition="0"/>
    </format>
    <format dxfId="639">
      <pivotArea outline="0" collapsedLevelsAreSubtotals="1" fieldPosition="0"/>
    </format>
    <format dxfId="638">
      <pivotArea dataOnly="0" labelOnly="1" grandRow="1" outline="0" fieldPosition="0"/>
    </format>
    <format dxfId="637">
      <pivotArea type="all" dataOnly="0" outline="0" fieldPosition="0"/>
    </format>
    <format dxfId="636">
      <pivotArea outline="0" collapsedLevelsAreSubtotals="1" fieldPosition="0"/>
    </format>
    <format dxfId="635">
      <pivotArea dataOnly="0" labelOnly="1" grandRow="1" outline="0" fieldPosition="0"/>
    </format>
    <format dxfId="634">
      <pivotArea outline="0" collapsedLevelsAreSubtotals="1" fieldPosition="0"/>
    </format>
    <format dxfId="633">
      <pivotArea dataOnly="0" labelOnly="1" grandRow="1" outline="0" fieldPosition="0"/>
    </format>
    <format dxfId="632">
      <pivotArea dataOnly="0" labelOnly="1" grandRow="1" outline="0" fieldPosition="0"/>
    </format>
    <format dxfId="631">
      <pivotArea grandRow="1" outline="0" collapsedLevelsAreSubtotals="1" fieldPosition="0"/>
    </format>
    <format dxfId="630">
      <pivotArea dataOnly="0" labelOnly="1" grandRow="1" outline="0" fieldPosition="0"/>
    </format>
    <format dxfId="629">
      <pivotArea type="all" dataOnly="0" outline="0" fieldPosition="0"/>
    </format>
    <format dxfId="628">
      <pivotArea outline="0" collapsedLevelsAreSubtotals="1" fieldPosition="0"/>
    </format>
    <format dxfId="627">
      <pivotArea dataOnly="0" labelOnly="1" grandRow="1" outline="0" fieldPosition="0"/>
    </format>
    <format dxfId="626">
      <pivotArea field="12" type="button" dataOnly="0" labelOnly="1" outline="0" axis="axisRow" fieldPosition="1"/>
    </format>
    <format dxfId="625">
      <pivotArea field="17" type="button" dataOnly="0" labelOnly="1" outline="0" axis="axisRow" fieldPosition="2"/>
    </format>
    <format dxfId="624">
      <pivotArea field="11" type="button" dataOnly="0" labelOnly="1" outline="0" axis="axisRow" fieldPosition="3"/>
    </format>
    <format dxfId="623">
      <pivotArea field="11" type="button" dataOnly="0" labelOnly="1" outline="0" axis="axisRow" fieldPosition="3"/>
    </format>
    <format dxfId="622">
      <pivotArea field="17" type="button" dataOnly="0" labelOnly="1" outline="0" axis="axisRow" fieldPosition="2"/>
    </format>
    <format dxfId="621">
      <pivotArea field="12" type="button" dataOnly="0" labelOnly="1" outline="0" axis="axisRow" fieldPosition="1"/>
    </format>
    <format dxfId="620">
      <pivotArea field="6" type="button" dataOnly="0" labelOnly="1" outline="0" axis="axisRow" fieldPosition="0"/>
    </format>
    <format dxfId="619">
      <pivotArea field="6" type="button" dataOnly="0" labelOnly="1" outline="0" axis="axisRow" fieldPosition="0"/>
    </format>
    <format dxfId="618">
      <pivotArea field="11" type="button" dataOnly="0" labelOnly="1" outline="0" axis="axisRow" fieldPosition="3"/>
    </format>
    <format dxfId="617">
      <pivotArea grandRow="1" outline="0" collapsedLevelsAreSubtotals="1" fieldPosition="0"/>
    </format>
    <format dxfId="61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615">
      <pivotArea type="all" dataOnly="0" outline="0" fieldPosition="0"/>
    </format>
    <format dxfId="614">
      <pivotArea dataOnly="0" labelOnly="1" grandRow="1" outline="0" fieldPosition="0"/>
    </format>
    <format dxfId="613">
      <pivotArea type="all" dataOnly="0" outline="0" fieldPosition="0"/>
    </format>
    <format dxfId="612">
      <pivotArea dataOnly="0" labelOnly="1" grandRow="1" outline="0" fieldPosition="0"/>
    </format>
    <format dxfId="611">
      <pivotArea grandRow="1" outline="0" collapsedLevelsAreSubtotals="1" fieldPosition="0"/>
    </format>
    <format dxfId="610">
      <pivotArea dataOnly="0" labelOnly="1" grandRow="1" outline="0" offset="IV256" fieldPosition="0"/>
    </format>
    <format dxfId="609">
      <pivotArea type="all" dataOnly="0" outline="0" fieldPosition="0"/>
    </format>
    <format dxfId="608">
      <pivotArea outline="0" collapsedLevelsAreSubtotals="1" fieldPosition="0"/>
    </format>
    <format dxfId="607">
      <pivotArea dataOnly="0" labelOnly="1" outline="0" fieldPosition="0">
        <references count="1">
          <reference field="6" count="0"/>
        </references>
      </pivotArea>
    </format>
    <format dxfId="606">
      <pivotArea dataOnly="0" labelOnly="1" grandRow="1" outline="0" fieldPosition="0"/>
    </format>
    <format dxfId="60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04">
      <pivotArea type="all" dataOnly="0" outline="0" fieldPosition="0"/>
    </format>
    <format dxfId="603">
      <pivotArea outline="0" collapsedLevelsAreSubtotals="1" fieldPosition="0"/>
    </format>
    <format dxfId="602">
      <pivotArea dataOnly="0" labelOnly="1" outline="0" fieldPosition="0">
        <references count="1">
          <reference field="6" count="0"/>
        </references>
      </pivotArea>
    </format>
    <format dxfId="601">
      <pivotArea dataOnly="0" labelOnly="1" grandRow="1" outline="0" fieldPosition="0"/>
    </format>
    <format dxfId="60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99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6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8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9">
        <item x="12"/>
        <item x="16"/>
        <item x="17"/>
        <item x="3"/>
        <item x="11"/>
        <item x="0"/>
        <item x="1"/>
        <item x="2"/>
        <item x="4"/>
        <item x="5"/>
        <item x="6"/>
        <item x="7"/>
        <item x="8"/>
        <item x="9"/>
        <item x="10"/>
        <item x="13"/>
        <item x="14"/>
        <item x="15"/>
        <item x="18"/>
        <item x="19"/>
        <item x="20"/>
        <item x="21"/>
        <item x="22"/>
        <item x="23"/>
        <item x="24"/>
        <item x="25"/>
        <item x="26"/>
        <item x="27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29">
        <item x="21"/>
        <item x="9"/>
        <item x="8"/>
        <item x="3"/>
        <item x="22"/>
        <item x="6"/>
        <item x="4"/>
        <item x="16"/>
        <item x="2"/>
        <item x="18"/>
        <item x="5"/>
        <item x="1"/>
        <item x="0"/>
        <item x="7"/>
        <item x="13"/>
        <item x="23"/>
        <item x="15"/>
        <item x="10"/>
        <item x="11"/>
        <item x="12"/>
        <item x="14"/>
        <item x="17"/>
        <item x="19"/>
        <item x="20"/>
        <item x="24"/>
        <item x="25"/>
        <item x="26"/>
        <item x="27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5"/>
        <item x="1"/>
        <item x="7"/>
        <item x="9"/>
        <item x="0"/>
        <item x="6"/>
        <item x="2"/>
        <item x="16"/>
        <item x="3"/>
        <item x="13"/>
        <item x="22"/>
        <item x="4"/>
        <item x="23"/>
        <item x="18"/>
        <item x="17"/>
        <item x="15"/>
        <item x="8"/>
        <item x="10"/>
        <item x="11"/>
        <item x="12"/>
        <item x="14"/>
        <item x="19"/>
        <item x="20"/>
        <item x="21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9">
        <item x="0"/>
        <item m="1" x="27"/>
        <item m="1" x="26"/>
        <item m="1" x="17"/>
        <item m="1" x="25"/>
        <item m="1" x="16"/>
        <item x="1"/>
        <item m="1" x="28"/>
        <item m="1" x="33"/>
        <item m="1" x="37"/>
        <item m="1" x="18"/>
        <item m="1" x="9"/>
        <item m="1" x="21"/>
        <item m="1" x="38"/>
        <item x="6"/>
        <item m="1" x="29"/>
        <item m="1" x="22"/>
        <item m="1" x="8"/>
        <item m="1" x="34"/>
        <item m="1" x="23"/>
        <item m="1" x="14"/>
        <item m="1" x="13"/>
        <item m="1" x="32"/>
        <item m="1" x="11"/>
        <item m="1" x="10"/>
        <item m="1" x="19"/>
        <item x="2"/>
        <item m="1" x="30"/>
        <item m="1" x="15"/>
        <item x="4"/>
        <item m="1" x="24"/>
        <item x="7"/>
        <item m="1" x="20"/>
        <item m="1" x="35"/>
        <item m="1" x="36"/>
        <item m="1" x="31"/>
        <item m="1" x="12"/>
        <item x="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4">
    <i>
      <x v="30"/>
      <x v="22"/>
      <x/>
      <x v="1"/>
      <x v="9"/>
      <x v="13"/>
    </i>
    <i>
      <x v="31"/>
      <x v="22"/>
      <x/>
      <x v="1"/>
      <x v="9"/>
      <x v="13"/>
    </i>
    <i>
      <x v="33"/>
      <x v="23"/>
      <x/>
      <x v="1"/>
      <x v="9"/>
      <x v="13"/>
    </i>
    <i t="grand">
      <x/>
    </i>
  </rowItems>
  <colItems count="1">
    <i/>
  </colItems>
  <pageFields count="1">
    <pageField fld="3" item="20" hier="-1"/>
  </pageFields>
  <dataFields count="1">
    <dataField name=" VALOR " fld="14" baseField="14" baseItem="1" numFmtId="44"/>
  </dataFields>
  <formats count="43">
    <format dxfId="598">
      <pivotArea type="all" dataOnly="0" outline="0" fieldPosition="0"/>
    </format>
    <format dxfId="597">
      <pivotArea outline="0" collapsedLevelsAreSubtotals="1" fieldPosition="0"/>
    </format>
    <format dxfId="596">
      <pivotArea dataOnly="0" labelOnly="1" grandRow="1" outline="0" fieldPosition="0"/>
    </format>
    <format dxfId="595">
      <pivotArea type="all" dataOnly="0" outline="0" fieldPosition="0"/>
    </format>
    <format dxfId="594">
      <pivotArea outline="0" collapsedLevelsAreSubtotals="1" fieldPosition="0"/>
    </format>
    <format dxfId="593">
      <pivotArea dataOnly="0" labelOnly="1" grandRow="1" outline="0" fieldPosition="0"/>
    </format>
    <format dxfId="592">
      <pivotArea outline="0" collapsedLevelsAreSubtotals="1" fieldPosition="0"/>
    </format>
    <format dxfId="591">
      <pivotArea dataOnly="0" labelOnly="1" grandRow="1" outline="0" fieldPosition="0"/>
    </format>
    <format dxfId="590">
      <pivotArea dataOnly="0" labelOnly="1" grandRow="1" outline="0" fieldPosition="0"/>
    </format>
    <format dxfId="589">
      <pivotArea grandRow="1" outline="0" collapsedLevelsAreSubtotals="1" fieldPosition="0"/>
    </format>
    <format dxfId="588">
      <pivotArea dataOnly="0" labelOnly="1" grandRow="1" outline="0" fieldPosition="0"/>
    </format>
    <format dxfId="587">
      <pivotArea type="all" dataOnly="0" outline="0" fieldPosition="0"/>
    </format>
    <format dxfId="586">
      <pivotArea outline="0" collapsedLevelsAreSubtotals="1" fieldPosition="0"/>
    </format>
    <format dxfId="585">
      <pivotArea dataOnly="0" labelOnly="1" grandRow="1" outline="0" fieldPosition="0"/>
    </format>
    <format dxfId="584">
      <pivotArea field="12" type="button" dataOnly="0" labelOnly="1" outline="0" axis="axisRow" fieldPosition="1"/>
    </format>
    <format dxfId="583">
      <pivotArea field="17" type="button" dataOnly="0" labelOnly="1" outline="0" axis="axisRow" fieldPosition="2"/>
    </format>
    <format dxfId="582">
      <pivotArea field="11" type="button" dataOnly="0" labelOnly="1" outline="0" axis="axisRow" fieldPosition="3"/>
    </format>
    <format dxfId="581">
      <pivotArea field="11" type="button" dataOnly="0" labelOnly="1" outline="0" axis="axisRow" fieldPosition="3"/>
    </format>
    <format dxfId="580">
      <pivotArea field="17" type="button" dataOnly="0" labelOnly="1" outline="0" axis="axisRow" fieldPosition="2"/>
    </format>
    <format dxfId="579">
      <pivotArea field="12" type="button" dataOnly="0" labelOnly="1" outline="0" axis="axisRow" fieldPosition="1"/>
    </format>
    <format dxfId="578">
      <pivotArea field="6" type="button" dataOnly="0" labelOnly="1" outline="0" axis="axisRow" fieldPosition="0"/>
    </format>
    <format dxfId="577">
      <pivotArea field="6" type="button" dataOnly="0" labelOnly="1" outline="0" axis="axisRow" fieldPosition="0"/>
    </format>
    <format dxfId="576">
      <pivotArea field="11" type="button" dataOnly="0" labelOnly="1" outline="0" axis="axisRow" fieldPosition="3"/>
    </format>
    <format dxfId="575">
      <pivotArea grandRow="1" outline="0" collapsedLevelsAreSubtotals="1" fieldPosition="0"/>
    </format>
    <format dxfId="57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573">
      <pivotArea type="all" dataOnly="0" outline="0" fieldPosition="0"/>
    </format>
    <format dxfId="572">
      <pivotArea dataOnly="0" labelOnly="1" grandRow="1" outline="0" fieldPosition="0"/>
    </format>
    <format dxfId="571">
      <pivotArea type="all" dataOnly="0" outline="0" fieldPosition="0"/>
    </format>
    <format dxfId="570">
      <pivotArea dataOnly="0" labelOnly="1" grandRow="1" outline="0" fieldPosition="0"/>
    </format>
    <format dxfId="569">
      <pivotArea grandRow="1" outline="0" collapsedLevelsAreSubtotals="1" fieldPosition="0"/>
    </format>
    <format dxfId="568">
      <pivotArea dataOnly="0" labelOnly="1" grandRow="1" outline="0" offset="IV256" fieldPosition="0"/>
    </format>
    <format dxfId="567">
      <pivotArea type="all" dataOnly="0" outline="0" fieldPosition="0"/>
    </format>
    <format dxfId="566">
      <pivotArea outline="0" collapsedLevelsAreSubtotals="1" fieldPosition="0"/>
    </format>
    <format dxfId="565">
      <pivotArea dataOnly="0" labelOnly="1" outline="0" fieldPosition="0">
        <references count="1">
          <reference field="6" count="0"/>
        </references>
      </pivotArea>
    </format>
    <format dxfId="564">
      <pivotArea dataOnly="0" labelOnly="1" grandRow="1" outline="0" fieldPosition="0"/>
    </format>
    <format dxfId="56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62">
      <pivotArea type="all" dataOnly="0" outline="0" fieldPosition="0"/>
    </format>
    <format dxfId="561">
      <pivotArea outline="0" collapsedLevelsAreSubtotals="1" fieldPosition="0"/>
    </format>
    <format dxfId="560">
      <pivotArea dataOnly="0" labelOnly="1" outline="0" fieldPosition="0">
        <references count="1">
          <reference field="6" count="0"/>
        </references>
      </pivotArea>
    </format>
    <format dxfId="559">
      <pivotArea dataOnly="0" labelOnly="1" grandRow="1" outline="0" fieldPosition="0"/>
    </format>
    <format dxfId="55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57">
      <pivotArea field="3" type="button" dataOnly="0" labelOnly="1" outline="0" axis="axisPage" fieldPosition="0"/>
    </format>
    <format dxfId="556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7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6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9">
        <item x="12"/>
        <item x="16"/>
        <item x="17"/>
        <item x="3"/>
        <item x="11"/>
        <item x="0"/>
        <item x="1"/>
        <item x="2"/>
        <item x="4"/>
        <item x="5"/>
        <item x="6"/>
        <item x="7"/>
        <item x="8"/>
        <item x="9"/>
        <item x="10"/>
        <item x="13"/>
        <item x="14"/>
        <item x="15"/>
        <item x="18"/>
        <item x="19"/>
        <item x="20"/>
        <item x="21"/>
        <item x="22"/>
        <item x="23"/>
        <item x="24"/>
        <item x="25"/>
        <item x="26"/>
        <item x="27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29">
        <item x="21"/>
        <item x="9"/>
        <item x="8"/>
        <item x="3"/>
        <item x="22"/>
        <item x="6"/>
        <item x="4"/>
        <item x="16"/>
        <item x="2"/>
        <item x="18"/>
        <item x="5"/>
        <item x="1"/>
        <item x="0"/>
        <item x="7"/>
        <item x="13"/>
        <item x="23"/>
        <item x="15"/>
        <item x="10"/>
        <item x="11"/>
        <item x="12"/>
        <item x="14"/>
        <item x="17"/>
        <item x="19"/>
        <item x="20"/>
        <item x="24"/>
        <item x="25"/>
        <item x="26"/>
        <item x="27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5"/>
        <item x="1"/>
        <item x="7"/>
        <item x="9"/>
        <item x="0"/>
        <item x="6"/>
        <item x="2"/>
        <item x="16"/>
        <item x="3"/>
        <item x="13"/>
        <item x="22"/>
        <item x="4"/>
        <item x="23"/>
        <item x="18"/>
        <item x="17"/>
        <item x="15"/>
        <item x="8"/>
        <item x="10"/>
        <item x="11"/>
        <item x="12"/>
        <item x="14"/>
        <item x="19"/>
        <item x="20"/>
        <item x="21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9">
        <item x="0"/>
        <item m="1" x="27"/>
        <item m="1" x="26"/>
        <item m="1" x="17"/>
        <item m="1" x="25"/>
        <item m="1" x="16"/>
        <item x="1"/>
        <item m="1" x="28"/>
        <item m="1" x="33"/>
        <item m="1" x="37"/>
        <item m="1" x="18"/>
        <item m="1" x="9"/>
        <item m="1" x="21"/>
        <item m="1" x="38"/>
        <item x="6"/>
        <item m="1" x="29"/>
        <item m="1" x="22"/>
        <item m="1" x="8"/>
        <item m="1" x="34"/>
        <item m="1" x="23"/>
        <item m="1" x="14"/>
        <item m="1" x="13"/>
        <item m="1" x="32"/>
        <item m="1" x="11"/>
        <item m="1" x="10"/>
        <item m="1" x="19"/>
        <item x="2"/>
        <item m="1" x="30"/>
        <item m="1" x="15"/>
        <item x="4"/>
        <item m="1" x="24"/>
        <item x="7"/>
        <item m="1" x="20"/>
        <item m="1" x="35"/>
        <item m="1" x="36"/>
        <item m="1" x="31"/>
        <item m="1" x="12"/>
        <item x="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12">
    <i>
      <x v="1"/>
      <x v="25"/>
      <x/>
      <x v="2"/>
      <x v="10"/>
      <x/>
    </i>
    <i>
      <x v="5"/>
      <x v="24"/>
      <x/>
      <x v="2"/>
      <x v="12"/>
      <x v="4"/>
    </i>
    <i>
      <x v="30"/>
      <x v="27"/>
      <x v="29"/>
      <x v="2"/>
      <x v="27"/>
      <x v="31"/>
    </i>
    <i>
      <x v="31"/>
      <x v="27"/>
      <x v="29"/>
      <x v="2"/>
      <x v="27"/>
      <x v="31"/>
    </i>
    <i>
      <x v="33"/>
      <x v="25"/>
      <x/>
      <x v="2"/>
      <x v="27"/>
      <x v="31"/>
    </i>
    <i>
      <x v="84"/>
      <x v="25"/>
      <x/>
      <x v="2"/>
      <x v="12"/>
      <x v="4"/>
    </i>
    <i>
      <x v="115"/>
      <x v="25"/>
      <x/>
      <x v="2"/>
      <x v="12"/>
      <x v="4"/>
    </i>
    <i>
      <x v="119"/>
      <x v="25"/>
      <x/>
      <x v="2"/>
      <x v="12"/>
      <x v="4"/>
    </i>
    <i>
      <x v="127"/>
      <x v="25"/>
      <x/>
      <x v="2"/>
      <x v="11"/>
      <x v="1"/>
    </i>
    <i>
      <x v="128"/>
      <x v="26"/>
      <x/>
      <x v="2"/>
      <x v="11"/>
      <x v="1"/>
    </i>
    <i>
      <x v="130"/>
      <x v="25"/>
      <x v="38"/>
      <x v="2"/>
      <x v="12"/>
      <x v="2"/>
    </i>
    <i t="grand">
      <x/>
    </i>
  </rowItems>
  <colItems count="1">
    <i/>
  </colItems>
  <pageFields count="1">
    <pageField fld="3" item="24" hier="-1"/>
  </pageFields>
  <dataFields count="1">
    <dataField name=" VALOR " fld="14" baseField="14" baseItem="1" numFmtId="44"/>
  </dataFields>
  <formats count="44">
    <format dxfId="555">
      <pivotArea type="all" dataOnly="0" outline="0" fieldPosition="0"/>
    </format>
    <format dxfId="554">
      <pivotArea outline="0" collapsedLevelsAreSubtotals="1" fieldPosition="0"/>
    </format>
    <format dxfId="553">
      <pivotArea dataOnly="0" labelOnly="1" grandRow="1" outline="0" fieldPosition="0"/>
    </format>
    <format dxfId="552">
      <pivotArea type="all" dataOnly="0" outline="0" fieldPosition="0"/>
    </format>
    <format dxfId="551">
      <pivotArea outline="0" collapsedLevelsAreSubtotals="1" fieldPosition="0"/>
    </format>
    <format dxfId="550">
      <pivotArea dataOnly="0" labelOnly="1" grandRow="1" outline="0" fieldPosition="0"/>
    </format>
    <format dxfId="549">
      <pivotArea outline="0" collapsedLevelsAreSubtotals="1" fieldPosition="0"/>
    </format>
    <format dxfId="548">
      <pivotArea dataOnly="0" labelOnly="1" grandRow="1" outline="0" fieldPosition="0"/>
    </format>
    <format dxfId="547">
      <pivotArea dataOnly="0" labelOnly="1" grandRow="1" outline="0" fieldPosition="0"/>
    </format>
    <format dxfId="546">
      <pivotArea grandRow="1" outline="0" collapsedLevelsAreSubtotals="1" fieldPosition="0"/>
    </format>
    <format dxfId="545">
      <pivotArea dataOnly="0" labelOnly="1" grandRow="1" outline="0" fieldPosition="0"/>
    </format>
    <format dxfId="544">
      <pivotArea type="all" dataOnly="0" outline="0" fieldPosition="0"/>
    </format>
    <format dxfId="543">
      <pivotArea outline="0" collapsedLevelsAreSubtotals="1" fieldPosition="0"/>
    </format>
    <format dxfId="542">
      <pivotArea dataOnly="0" labelOnly="1" grandRow="1" outline="0" fieldPosition="0"/>
    </format>
    <format dxfId="541">
      <pivotArea field="12" type="button" dataOnly="0" labelOnly="1" outline="0" axis="axisRow" fieldPosition="1"/>
    </format>
    <format dxfId="540">
      <pivotArea field="17" type="button" dataOnly="0" labelOnly="1" outline="0" axis="axisRow" fieldPosition="2"/>
    </format>
    <format dxfId="539">
      <pivotArea field="11" type="button" dataOnly="0" labelOnly="1" outline="0" axis="axisRow" fieldPosition="3"/>
    </format>
    <format dxfId="538">
      <pivotArea field="11" type="button" dataOnly="0" labelOnly="1" outline="0" axis="axisRow" fieldPosition="3"/>
    </format>
    <format dxfId="537">
      <pivotArea field="17" type="button" dataOnly="0" labelOnly="1" outline="0" axis="axisRow" fieldPosition="2"/>
    </format>
    <format dxfId="536">
      <pivotArea field="12" type="button" dataOnly="0" labelOnly="1" outline="0" axis="axisRow" fieldPosition="1"/>
    </format>
    <format dxfId="535">
      <pivotArea field="6" type="button" dataOnly="0" labelOnly="1" outline="0" axis="axisRow" fieldPosition="0"/>
    </format>
    <format dxfId="534">
      <pivotArea field="6" type="button" dataOnly="0" labelOnly="1" outline="0" axis="axisRow" fieldPosition="0"/>
    </format>
    <format dxfId="533">
      <pivotArea field="11" type="button" dataOnly="0" labelOnly="1" outline="0" axis="axisRow" fieldPosition="3"/>
    </format>
    <format dxfId="532">
      <pivotArea grandRow="1" outline="0" collapsedLevelsAreSubtotals="1" fieldPosition="0"/>
    </format>
    <format dxfId="53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530">
      <pivotArea type="all" dataOnly="0" outline="0" fieldPosition="0"/>
    </format>
    <format dxfId="529">
      <pivotArea dataOnly="0" labelOnly="1" grandRow="1" outline="0" fieldPosition="0"/>
    </format>
    <format dxfId="528">
      <pivotArea type="all" dataOnly="0" outline="0" fieldPosition="0"/>
    </format>
    <format dxfId="527">
      <pivotArea dataOnly="0" labelOnly="1" grandRow="1" outline="0" fieldPosition="0"/>
    </format>
    <format dxfId="526">
      <pivotArea grandRow="1" outline="0" collapsedLevelsAreSubtotals="1" fieldPosition="0"/>
    </format>
    <format dxfId="525">
      <pivotArea dataOnly="0" labelOnly="1" grandRow="1" outline="0" offset="IV256" fieldPosition="0"/>
    </format>
    <format dxfId="524">
      <pivotArea type="all" dataOnly="0" outline="0" fieldPosition="0"/>
    </format>
    <format dxfId="523">
      <pivotArea outline="0" collapsedLevelsAreSubtotals="1" fieldPosition="0"/>
    </format>
    <format dxfId="522">
      <pivotArea dataOnly="0" labelOnly="1" outline="0" fieldPosition="0">
        <references count="1">
          <reference field="6" count="0"/>
        </references>
      </pivotArea>
    </format>
    <format dxfId="521">
      <pivotArea dataOnly="0" labelOnly="1" grandRow="1" outline="0" fieldPosition="0"/>
    </format>
    <format dxfId="52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19">
      <pivotArea type="all" dataOnly="0" outline="0" fieldPosition="0"/>
    </format>
    <format dxfId="518">
      <pivotArea outline="0" collapsedLevelsAreSubtotals="1" fieldPosition="0"/>
    </format>
    <format dxfId="517">
      <pivotArea dataOnly="0" labelOnly="1" outline="0" fieldPosition="0">
        <references count="1">
          <reference field="6" count="0"/>
        </references>
      </pivotArea>
    </format>
    <format dxfId="516">
      <pivotArea dataOnly="0" labelOnly="1" grandRow="1" outline="0" fieldPosition="0"/>
    </format>
    <format dxfId="51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14">
      <pivotArea field="3" type="button" dataOnly="0" labelOnly="1" outline="0" axis="axisPage" fieldPosition="0"/>
    </format>
    <format dxfId="513">
      <pivotArea field="3" type="button" dataOnly="0" labelOnly="1" outline="0" axis="axisPage" fieldPosition="0"/>
    </format>
    <format dxfId="512">
      <pivotArea dataOnly="0" labelOnly="1" outline="0" fieldPosition="0">
        <references count="3">
          <reference field="6" count="1" selected="0">
            <x v="130"/>
          </reference>
          <reference field="12" count="1" selected="0">
            <x v="25"/>
          </reference>
          <reference field="17" count="1">
            <x v="15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8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9">
        <item x="12"/>
        <item x="16"/>
        <item x="17"/>
        <item x="3"/>
        <item x="11"/>
        <item x="0"/>
        <item x="1"/>
        <item x="2"/>
        <item x="4"/>
        <item x="5"/>
        <item x="6"/>
        <item x="7"/>
        <item x="8"/>
        <item x="9"/>
        <item x="10"/>
        <item x="13"/>
        <item x="14"/>
        <item x="15"/>
        <item x="18"/>
        <item x="19"/>
        <item x="20"/>
        <item x="21"/>
        <item x="22"/>
        <item x="23"/>
        <item x="24"/>
        <item x="25"/>
        <item x="26"/>
        <item x="27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29">
        <item x="21"/>
        <item x="9"/>
        <item x="8"/>
        <item x="3"/>
        <item x="22"/>
        <item x="6"/>
        <item x="4"/>
        <item x="16"/>
        <item x="2"/>
        <item x="18"/>
        <item x="5"/>
        <item x="1"/>
        <item x="0"/>
        <item x="7"/>
        <item x="13"/>
        <item x="23"/>
        <item x="15"/>
        <item x="10"/>
        <item x="11"/>
        <item x="12"/>
        <item x="14"/>
        <item x="17"/>
        <item x="19"/>
        <item x="20"/>
        <item x="24"/>
        <item x="25"/>
        <item x="26"/>
        <item x="27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5"/>
        <item x="1"/>
        <item x="7"/>
        <item x="9"/>
        <item x="0"/>
        <item x="6"/>
        <item x="2"/>
        <item x="16"/>
        <item x="3"/>
        <item x="13"/>
        <item x="22"/>
        <item x="4"/>
        <item x="23"/>
        <item x="18"/>
        <item x="17"/>
        <item x="15"/>
        <item x="8"/>
        <item x="10"/>
        <item x="11"/>
        <item x="12"/>
        <item x="14"/>
        <item x="19"/>
        <item x="20"/>
        <item x="21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9">
        <item x="0"/>
        <item m="1" x="27"/>
        <item m="1" x="26"/>
        <item m="1" x="17"/>
        <item m="1" x="25"/>
        <item m="1" x="16"/>
        <item x="1"/>
        <item m="1" x="28"/>
        <item m="1" x="33"/>
        <item m="1" x="37"/>
        <item m="1" x="18"/>
        <item m="1" x="9"/>
        <item m="1" x="21"/>
        <item m="1" x="38"/>
        <item x="6"/>
        <item m="1" x="29"/>
        <item m="1" x="22"/>
        <item m="1" x="8"/>
        <item m="1" x="34"/>
        <item m="1" x="23"/>
        <item m="1" x="14"/>
        <item m="1" x="13"/>
        <item m="1" x="32"/>
        <item m="1" x="11"/>
        <item m="1" x="10"/>
        <item m="1" x="19"/>
        <item x="2"/>
        <item m="1" x="30"/>
        <item m="1" x="15"/>
        <item x="4"/>
        <item m="1" x="24"/>
        <item x="7"/>
        <item m="1" x="20"/>
        <item m="1" x="35"/>
        <item m="1" x="36"/>
        <item m="1" x="31"/>
        <item m="1" x="12"/>
        <item x="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2">
    <i>
      <x v="127"/>
      <x v="25"/>
      <x/>
      <x v="2"/>
      <x v="10"/>
      <x/>
    </i>
    <i t="grand">
      <x/>
    </i>
  </rowItems>
  <colItems count="1">
    <i/>
  </colItems>
  <pageFields count="1">
    <pageField fld="3" item="25" hier="-1"/>
  </pageFields>
  <dataFields count="1">
    <dataField name=" VALOR " fld="14" baseField="14" baseItem="1" numFmtId="44"/>
  </dataFields>
  <formats count="43">
    <format dxfId="511">
      <pivotArea type="all" dataOnly="0" outline="0" fieldPosition="0"/>
    </format>
    <format dxfId="510">
      <pivotArea outline="0" collapsedLevelsAreSubtotals="1" fieldPosition="0"/>
    </format>
    <format dxfId="509">
      <pivotArea dataOnly="0" labelOnly="1" grandRow="1" outline="0" fieldPosition="0"/>
    </format>
    <format dxfId="508">
      <pivotArea type="all" dataOnly="0" outline="0" fieldPosition="0"/>
    </format>
    <format dxfId="507">
      <pivotArea outline="0" collapsedLevelsAreSubtotals="1" fieldPosition="0"/>
    </format>
    <format dxfId="506">
      <pivotArea dataOnly="0" labelOnly="1" grandRow="1" outline="0" fieldPosition="0"/>
    </format>
    <format dxfId="505">
      <pivotArea outline="0" collapsedLevelsAreSubtotals="1" fieldPosition="0"/>
    </format>
    <format dxfId="504">
      <pivotArea dataOnly="0" labelOnly="1" grandRow="1" outline="0" fieldPosition="0"/>
    </format>
    <format dxfId="503">
      <pivotArea dataOnly="0" labelOnly="1" grandRow="1" outline="0" fieldPosition="0"/>
    </format>
    <format dxfId="502">
      <pivotArea grandRow="1" outline="0" collapsedLevelsAreSubtotals="1" fieldPosition="0"/>
    </format>
    <format dxfId="501">
      <pivotArea dataOnly="0" labelOnly="1" grandRow="1" outline="0" fieldPosition="0"/>
    </format>
    <format dxfId="500">
      <pivotArea type="all" dataOnly="0" outline="0" fieldPosition="0"/>
    </format>
    <format dxfId="499">
      <pivotArea outline="0" collapsedLevelsAreSubtotals="1" fieldPosition="0"/>
    </format>
    <format dxfId="498">
      <pivotArea dataOnly="0" labelOnly="1" grandRow="1" outline="0" fieldPosition="0"/>
    </format>
    <format dxfId="497">
      <pivotArea field="12" type="button" dataOnly="0" labelOnly="1" outline="0" axis="axisRow" fieldPosition="1"/>
    </format>
    <format dxfId="496">
      <pivotArea field="17" type="button" dataOnly="0" labelOnly="1" outline="0" axis="axisRow" fieldPosition="2"/>
    </format>
    <format dxfId="495">
      <pivotArea field="11" type="button" dataOnly="0" labelOnly="1" outline="0" axis="axisRow" fieldPosition="3"/>
    </format>
    <format dxfId="494">
      <pivotArea field="11" type="button" dataOnly="0" labelOnly="1" outline="0" axis="axisRow" fieldPosition="3"/>
    </format>
    <format dxfId="493">
      <pivotArea field="17" type="button" dataOnly="0" labelOnly="1" outline="0" axis="axisRow" fieldPosition="2"/>
    </format>
    <format dxfId="492">
      <pivotArea field="12" type="button" dataOnly="0" labelOnly="1" outline="0" axis="axisRow" fieldPosition="1"/>
    </format>
    <format dxfId="491">
      <pivotArea field="6" type="button" dataOnly="0" labelOnly="1" outline="0" axis="axisRow" fieldPosition="0"/>
    </format>
    <format dxfId="490">
      <pivotArea field="6" type="button" dataOnly="0" labelOnly="1" outline="0" axis="axisRow" fieldPosition="0"/>
    </format>
    <format dxfId="489">
      <pivotArea field="11" type="button" dataOnly="0" labelOnly="1" outline="0" axis="axisRow" fieldPosition="3"/>
    </format>
    <format dxfId="488">
      <pivotArea grandRow="1" outline="0" collapsedLevelsAreSubtotals="1" fieldPosition="0"/>
    </format>
    <format dxfId="48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86">
      <pivotArea type="all" dataOnly="0" outline="0" fieldPosition="0"/>
    </format>
    <format dxfId="485">
      <pivotArea dataOnly="0" labelOnly="1" grandRow="1" outline="0" fieldPosition="0"/>
    </format>
    <format dxfId="484">
      <pivotArea type="all" dataOnly="0" outline="0" fieldPosition="0"/>
    </format>
    <format dxfId="483">
      <pivotArea dataOnly="0" labelOnly="1" grandRow="1" outline="0" fieldPosition="0"/>
    </format>
    <format dxfId="482">
      <pivotArea grandRow="1" outline="0" collapsedLevelsAreSubtotals="1" fieldPosition="0"/>
    </format>
    <format dxfId="481">
      <pivotArea dataOnly="0" labelOnly="1" grandRow="1" outline="0" offset="IV256" fieldPosition="0"/>
    </format>
    <format dxfId="480">
      <pivotArea type="all" dataOnly="0" outline="0" fieldPosition="0"/>
    </format>
    <format dxfId="479">
      <pivotArea outline="0" collapsedLevelsAreSubtotals="1" fieldPosition="0"/>
    </format>
    <format dxfId="478">
      <pivotArea dataOnly="0" labelOnly="1" outline="0" fieldPosition="0">
        <references count="1">
          <reference field="6" count="0"/>
        </references>
      </pivotArea>
    </format>
    <format dxfId="477">
      <pivotArea dataOnly="0" labelOnly="1" grandRow="1" outline="0" fieldPosition="0"/>
    </format>
    <format dxfId="47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75">
      <pivotArea type="all" dataOnly="0" outline="0" fieldPosition="0"/>
    </format>
    <format dxfId="474">
      <pivotArea outline="0" collapsedLevelsAreSubtotals="1" fieldPosition="0"/>
    </format>
    <format dxfId="473">
      <pivotArea dataOnly="0" labelOnly="1" outline="0" fieldPosition="0">
        <references count="1">
          <reference field="6" count="0"/>
        </references>
      </pivotArea>
    </format>
    <format dxfId="472">
      <pivotArea dataOnly="0" labelOnly="1" grandRow="1" outline="0" fieldPosition="0"/>
    </format>
    <format dxfId="47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70">
      <pivotArea field="3" type="button" dataOnly="0" labelOnly="1" outline="0" axis="axisPage" fieldPosition="0"/>
    </format>
    <format dxfId="469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9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0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9">
        <item x="12"/>
        <item x="16"/>
        <item x="17"/>
        <item x="3"/>
        <item x="11"/>
        <item x="0"/>
        <item x="1"/>
        <item x="2"/>
        <item x="4"/>
        <item x="5"/>
        <item x="6"/>
        <item x="7"/>
        <item x="8"/>
        <item x="9"/>
        <item x="10"/>
        <item x="13"/>
        <item x="14"/>
        <item x="15"/>
        <item x="18"/>
        <item x="19"/>
        <item x="20"/>
        <item x="21"/>
        <item x="22"/>
        <item x="23"/>
        <item x="24"/>
        <item x="25"/>
        <item x="26"/>
        <item x="27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29">
        <item x="21"/>
        <item x="9"/>
        <item x="8"/>
        <item x="3"/>
        <item x="22"/>
        <item x="6"/>
        <item x="4"/>
        <item x="16"/>
        <item x="2"/>
        <item x="18"/>
        <item x="5"/>
        <item x="1"/>
        <item x="0"/>
        <item x="7"/>
        <item x="13"/>
        <item x="23"/>
        <item x="15"/>
        <item x="10"/>
        <item x="11"/>
        <item x="12"/>
        <item x="14"/>
        <item x="17"/>
        <item x="19"/>
        <item x="20"/>
        <item x="24"/>
        <item x="25"/>
        <item x="26"/>
        <item x="27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5"/>
        <item x="1"/>
        <item x="7"/>
        <item x="9"/>
        <item x="0"/>
        <item x="6"/>
        <item x="2"/>
        <item x="16"/>
        <item x="3"/>
        <item x="13"/>
        <item x="22"/>
        <item x="4"/>
        <item x="23"/>
        <item x="18"/>
        <item x="17"/>
        <item x="15"/>
        <item x="8"/>
        <item x="10"/>
        <item x="11"/>
        <item x="12"/>
        <item x="14"/>
        <item x="19"/>
        <item x="20"/>
        <item x="21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9">
        <item x="0"/>
        <item m="1" x="27"/>
        <item m="1" x="26"/>
        <item m="1" x="17"/>
        <item m="1" x="25"/>
        <item m="1" x="16"/>
        <item x="1"/>
        <item m="1" x="28"/>
        <item m="1" x="33"/>
        <item m="1" x="37"/>
        <item m="1" x="18"/>
        <item m="1" x="9"/>
        <item m="1" x="21"/>
        <item m="1" x="38"/>
        <item x="6"/>
        <item m="1" x="29"/>
        <item m="1" x="22"/>
        <item m="1" x="8"/>
        <item m="1" x="34"/>
        <item m="1" x="23"/>
        <item m="1" x="14"/>
        <item m="1" x="13"/>
        <item m="1" x="32"/>
        <item m="1" x="11"/>
        <item m="1" x="10"/>
        <item m="1" x="19"/>
        <item x="2"/>
        <item m="1" x="30"/>
        <item m="1" x="15"/>
        <item x="4"/>
        <item m="1" x="24"/>
        <item x="7"/>
        <item m="1" x="20"/>
        <item m="1" x="35"/>
        <item m="1" x="36"/>
        <item m="1" x="31"/>
        <item m="1" x="12"/>
        <item x="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6">
    <i>
      <x v="1"/>
      <x v="25"/>
      <x/>
      <x v="2"/>
      <x v="10"/>
      <x/>
    </i>
    <i>
      <x v="5"/>
      <x v="24"/>
      <x/>
      <x v="2"/>
      <x v="8"/>
      <x v="6"/>
    </i>
    <i>
      <x v="78"/>
      <x v="25"/>
      <x/>
      <x v="2"/>
      <x v="11"/>
      <x v="1"/>
    </i>
    <i>
      <x v="84"/>
      <x v="25"/>
      <x/>
      <x v="2"/>
      <x v="8"/>
      <x v="6"/>
    </i>
    <i>
      <x v="130"/>
      <x v="25"/>
      <x v="38"/>
      <x v="2"/>
      <x v="1"/>
      <x v="2"/>
    </i>
    <i t="grand">
      <x/>
    </i>
  </rowItems>
  <colItems count="1">
    <i/>
  </colItems>
  <pageFields count="1">
    <pageField fld="3" item="26" hier="-1"/>
  </pageFields>
  <dataFields count="1">
    <dataField name=" VALOR " fld="14" baseField="14" baseItem="1" numFmtId="44"/>
  </dataFields>
  <formats count="43">
    <format dxfId="468">
      <pivotArea type="all" dataOnly="0" outline="0" fieldPosition="0"/>
    </format>
    <format dxfId="467">
      <pivotArea outline="0" collapsedLevelsAreSubtotals="1" fieldPosition="0"/>
    </format>
    <format dxfId="466">
      <pivotArea dataOnly="0" labelOnly="1" grandRow="1" outline="0" fieldPosition="0"/>
    </format>
    <format dxfId="465">
      <pivotArea type="all" dataOnly="0" outline="0" fieldPosition="0"/>
    </format>
    <format dxfId="464">
      <pivotArea outline="0" collapsedLevelsAreSubtotals="1" fieldPosition="0"/>
    </format>
    <format dxfId="463">
      <pivotArea dataOnly="0" labelOnly="1" grandRow="1" outline="0" fieldPosition="0"/>
    </format>
    <format dxfId="462">
      <pivotArea outline="0" collapsedLevelsAreSubtotals="1" fieldPosition="0"/>
    </format>
    <format dxfId="461">
      <pivotArea dataOnly="0" labelOnly="1" grandRow="1" outline="0" fieldPosition="0"/>
    </format>
    <format dxfId="460">
      <pivotArea dataOnly="0" labelOnly="1" grandRow="1" outline="0" fieldPosition="0"/>
    </format>
    <format dxfId="459">
      <pivotArea grandRow="1" outline="0" collapsedLevelsAreSubtotals="1" fieldPosition="0"/>
    </format>
    <format dxfId="458">
      <pivotArea dataOnly="0" labelOnly="1" grandRow="1" outline="0" fieldPosition="0"/>
    </format>
    <format dxfId="457">
      <pivotArea type="all" dataOnly="0" outline="0" fieldPosition="0"/>
    </format>
    <format dxfId="456">
      <pivotArea outline="0" collapsedLevelsAreSubtotals="1" fieldPosition="0"/>
    </format>
    <format dxfId="455">
      <pivotArea dataOnly="0" labelOnly="1" grandRow="1" outline="0" fieldPosition="0"/>
    </format>
    <format dxfId="454">
      <pivotArea field="12" type="button" dataOnly="0" labelOnly="1" outline="0" axis="axisRow" fieldPosition="1"/>
    </format>
    <format dxfId="453">
      <pivotArea field="17" type="button" dataOnly="0" labelOnly="1" outline="0" axis="axisRow" fieldPosition="2"/>
    </format>
    <format dxfId="452">
      <pivotArea field="11" type="button" dataOnly="0" labelOnly="1" outline="0" axis="axisRow" fieldPosition="3"/>
    </format>
    <format dxfId="451">
      <pivotArea field="11" type="button" dataOnly="0" labelOnly="1" outline="0" axis="axisRow" fieldPosition="3"/>
    </format>
    <format dxfId="450">
      <pivotArea field="17" type="button" dataOnly="0" labelOnly="1" outline="0" axis="axisRow" fieldPosition="2"/>
    </format>
    <format dxfId="449">
      <pivotArea field="12" type="button" dataOnly="0" labelOnly="1" outline="0" axis="axisRow" fieldPosition="1"/>
    </format>
    <format dxfId="448">
      <pivotArea field="6" type="button" dataOnly="0" labelOnly="1" outline="0" axis="axisRow" fieldPosition="0"/>
    </format>
    <format dxfId="447">
      <pivotArea field="6" type="button" dataOnly="0" labelOnly="1" outline="0" axis="axisRow" fieldPosition="0"/>
    </format>
    <format dxfId="446">
      <pivotArea field="11" type="button" dataOnly="0" labelOnly="1" outline="0" axis="axisRow" fieldPosition="3"/>
    </format>
    <format dxfId="445">
      <pivotArea grandRow="1" outline="0" collapsedLevelsAreSubtotals="1" fieldPosition="0"/>
    </format>
    <format dxfId="44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43">
      <pivotArea type="all" dataOnly="0" outline="0" fieldPosition="0"/>
    </format>
    <format dxfId="442">
      <pivotArea dataOnly="0" labelOnly="1" grandRow="1" outline="0" fieldPosition="0"/>
    </format>
    <format dxfId="441">
      <pivotArea type="all" dataOnly="0" outline="0" fieldPosition="0"/>
    </format>
    <format dxfId="440">
      <pivotArea dataOnly="0" labelOnly="1" grandRow="1" outline="0" fieldPosition="0"/>
    </format>
    <format dxfId="439">
      <pivotArea grandRow="1" outline="0" collapsedLevelsAreSubtotals="1" fieldPosition="0"/>
    </format>
    <format dxfId="438">
      <pivotArea dataOnly="0" labelOnly="1" grandRow="1" outline="0" offset="IV256" fieldPosition="0"/>
    </format>
    <format dxfId="437">
      <pivotArea type="all" dataOnly="0" outline="0" fieldPosition="0"/>
    </format>
    <format dxfId="436">
      <pivotArea outline="0" collapsedLevelsAreSubtotals="1" fieldPosition="0"/>
    </format>
    <format dxfId="435">
      <pivotArea dataOnly="0" labelOnly="1" outline="0" fieldPosition="0">
        <references count="1">
          <reference field="6" count="0"/>
        </references>
      </pivotArea>
    </format>
    <format dxfId="434">
      <pivotArea dataOnly="0" labelOnly="1" grandRow="1" outline="0" fieldPosition="0"/>
    </format>
    <format dxfId="43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32">
      <pivotArea type="all" dataOnly="0" outline="0" fieldPosition="0"/>
    </format>
    <format dxfId="431">
      <pivotArea outline="0" collapsedLevelsAreSubtotals="1" fieldPosition="0"/>
    </format>
    <format dxfId="430">
      <pivotArea dataOnly="0" labelOnly="1" outline="0" fieldPosition="0">
        <references count="1">
          <reference field="6" count="0"/>
        </references>
      </pivotArea>
    </format>
    <format dxfId="429">
      <pivotArea dataOnly="0" labelOnly="1" grandRow="1" outline="0" fieldPosition="0"/>
    </format>
    <format dxfId="42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27">
      <pivotArea field="3" type="button" dataOnly="0" labelOnly="1" outline="0" axis="axisPage" fieldPosition="0"/>
    </format>
    <format dxfId="426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8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9">
        <item x="12"/>
        <item x="24"/>
        <item x="21"/>
        <item x="22"/>
        <item x="23"/>
        <item x="16"/>
        <item x="17"/>
        <item x="3"/>
        <item x="11"/>
        <item x="25"/>
        <item x="28"/>
        <item x="0"/>
        <item x="1"/>
        <item x="2"/>
        <item x="4"/>
        <item x="5"/>
        <item x="6"/>
        <item x="7"/>
        <item x="8"/>
        <item x="9"/>
        <item x="10"/>
        <item x="13"/>
        <item x="14"/>
        <item x="15"/>
        <item x="18"/>
        <item x="19"/>
        <item x="20"/>
        <item x="26"/>
        <item x="2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29">
        <item x="21"/>
        <item x="9"/>
        <item x="8"/>
        <item x="3"/>
        <item x="22"/>
        <item x="6"/>
        <item x="4"/>
        <item x="24"/>
        <item x="16"/>
        <item x="2"/>
        <item x="18"/>
        <item x="5"/>
        <item x="1"/>
        <item x="0"/>
        <item x="7"/>
        <item x="13"/>
        <item x="27"/>
        <item x="26"/>
        <item x="23"/>
        <item x="15"/>
        <item x="10"/>
        <item x="11"/>
        <item x="12"/>
        <item x="14"/>
        <item x="17"/>
        <item x="19"/>
        <item x="20"/>
        <item x="25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5"/>
        <item x="1"/>
        <item x="7"/>
        <item x="9"/>
        <item x="0"/>
        <item x="26"/>
        <item x="6"/>
        <item x="2"/>
        <item x="16"/>
        <item x="3"/>
        <item x="13"/>
        <item x="22"/>
        <item x="4"/>
        <item x="23"/>
        <item x="18"/>
        <item x="31"/>
        <item x="17"/>
        <item x="33"/>
        <item x="28"/>
        <item x="15"/>
        <item x="8"/>
        <item x="10"/>
        <item x="11"/>
        <item x="12"/>
        <item x="14"/>
        <item x="19"/>
        <item x="20"/>
        <item x="21"/>
        <item x="24"/>
        <item x="25"/>
        <item x="27"/>
        <item x="29"/>
        <item x="30"/>
        <item x="3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9">
        <item m="1" x="8"/>
        <item x="0"/>
        <item m="1" x="27"/>
        <item m="1" x="26"/>
        <item m="1" x="17"/>
        <item m="1" x="25"/>
        <item m="1" x="16"/>
        <item m="1" x="34"/>
        <item m="1" x="9"/>
        <item m="1" x="21"/>
        <item m="1" x="38"/>
        <item m="1" x="29"/>
        <item m="1" x="22"/>
        <item m="1" x="28"/>
        <item m="1" x="33"/>
        <item m="1" x="37"/>
        <item m="1" x="18"/>
        <item x="1"/>
        <item x="6"/>
        <item m="1" x="23"/>
        <item m="1" x="14"/>
        <item m="1" x="13"/>
        <item m="1" x="32"/>
        <item m="1" x="11"/>
        <item m="1" x="10"/>
        <item m="1" x="19"/>
        <item x="2"/>
        <item m="1" x="30"/>
        <item m="1" x="15"/>
        <item x="4"/>
        <item m="1" x="24"/>
        <item x="7"/>
        <item m="1" x="20"/>
        <item m="1" x="35"/>
        <item m="1" x="36"/>
        <item m="1" x="31"/>
        <item m="1" x="12"/>
        <item x="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4">
    <i>
      <x v="2"/>
      <x v="1"/>
      <x v="1"/>
      <x/>
      <x v="9"/>
      <x v="7"/>
    </i>
    <i>
      <x v="3"/>
      <x/>
      <x v="1"/>
      <x/>
      <x v="3"/>
      <x v="9"/>
    </i>
    <i r="4">
      <x v="6"/>
      <x v="12"/>
    </i>
    <i t="grand">
      <x/>
    </i>
  </rowItems>
  <colItems count="1">
    <i/>
  </colItems>
  <pageFields count="1">
    <pageField fld="3" item="13" hier="-1"/>
  </pageFields>
  <dataFields count="1">
    <dataField name=" VALOR " fld="14" baseField="14" baseItem="1" numFmtId="44"/>
  </dataFields>
  <formats count="43">
    <format dxfId="1196">
      <pivotArea type="all" dataOnly="0" outline="0" fieldPosition="0"/>
    </format>
    <format dxfId="1195">
      <pivotArea outline="0" collapsedLevelsAreSubtotals="1" fieldPosition="0"/>
    </format>
    <format dxfId="1194">
      <pivotArea dataOnly="0" labelOnly="1" grandRow="1" outline="0" fieldPosition="0"/>
    </format>
    <format dxfId="1193">
      <pivotArea type="all" dataOnly="0" outline="0" fieldPosition="0"/>
    </format>
    <format dxfId="1192">
      <pivotArea outline="0" collapsedLevelsAreSubtotals="1" fieldPosition="0"/>
    </format>
    <format dxfId="1191">
      <pivotArea dataOnly="0" labelOnly="1" grandRow="1" outline="0" fieldPosition="0"/>
    </format>
    <format dxfId="1190">
      <pivotArea outline="0" collapsedLevelsAreSubtotals="1" fieldPosition="0"/>
    </format>
    <format dxfId="1189">
      <pivotArea dataOnly="0" labelOnly="1" grandRow="1" outline="0" fieldPosition="0"/>
    </format>
    <format dxfId="1188">
      <pivotArea dataOnly="0" labelOnly="1" grandRow="1" outline="0" fieldPosition="0"/>
    </format>
    <format dxfId="1187">
      <pivotArea grandRow="1" outline="0" collapsedLevelsAreSubtotals="1" fieldPosition="0"/>
    </format>
    <format dxfId="1186">
      <pivotArea dataOnly="0" labelOnly="1" grandRow="1" outline="0" fieldPosition="0"/>
    </format>
    <format dxfId="1185">
      <pivotArea type="all" dataOnly="0" outline="0" fieldPosition="0"/>
    </format>
    <format dxfId="1184">
      <pivotArea outline="0" collapsedLevelsAreSubtotals="1" fieldPosition="0"/>
    </format>
    <format dxfId="1183">
      <pivotArea dataOnly="0" labelOnly="1" grandRow="1" outline="0" fieldPosition="0"/>
    </format>
    <format dxfId="1182">
      <pivotArea field="12" type="button" dataOnly="0" labelOnly="1" outline="0" axis="axisRow" fieldPosition="1"/>
    </format>
    <format dxfId="1181">
      <pivotArea field="17" type="button" dataOnly="0" labelOnly="1" outline="0" axis="axisRow" fieldPosition="2"/>
    </format>
    <format dxfId="1180">
      <pivotArea field="11" type="button" dataOnly="0" labelOnly="1" outline="0" axis="axisRow" fieldPosition="3"/>
    </format>
    <format dxfId="1179">
      <pivotArea field="11" type="button" dataOnly="0" labelOnly="1" outline="0" axis="axisRow" fieldPosition="3"/>
    </format>
    <format dxfId="1178">
      <pivotArea field="17" type="button" dataOnly="0" labelOnly="1" outline="0" axis="axisRow" fieldPosition="2"/>
    </format>
    <format dxfId="1177">
      <pivotArea field="12" type="button" dataOnly="0" labelOnly="1" outline="0" axis="axisRow" fieldPosition="1"/>
    </format>
    <format dxfId="1176">
      <pivotArea field="6" type="button" dataOnly="0" labelOnly="1" outline="0" axis="axisRow" fieldPosition="0"/>
    </format>
    <format dxfId="1175">
      <pivotArea field="6" type="button" dataOnly="0" labelOnly="1" outline="0" axis="axisRow" fieldPosition="0"/>
    </format>
    <format dxfId="1174">
      <pivotArea field="11" type="button" dataOnly="0" labelOnly="1" outline="0" axis="axisRow" fieldPosition="3"/>
    </format>
    <format dxfId="1173">
      <pivotArea grandRow="1" outline="0" collapsedLevelsAreSubtotals="1" fieldPosition="0"/>
    </format>
    <format dxfId="117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171">
      <pivotArea type="all" dataOnly="0" outline="0" fieldPosition="0"/>
    </format>
    <format dxfId="1170">
      <pivotArea dataOnly="0" labelOnly="1" grandRow="1" outline="0" fieldPosition="0"/>
    </format>
    <format dxfId="1169">
      <pivotArea type="all" dataOnly="0" outline="0" fieldPosition="0"/>
    </format>
    <format dxfId="1168">
      <pivotArea dataOnly="0" labelOnly="1" grandRow="1" outline="0" fieldPosition="0"/>
    </format>
    <format dxfId="1167">
      <pivotArea grandRow="1" outline="0" collapsedLevelsAreSubtotals="1" fieldPosition="0"/>
    </format>
    <format dxfId="1166">
      <pivotArea dataOnly="0" labelOnly="1" grandRow="1" outline="0" offset="IV256" fieldPosition="0"/>
    </format>
    <format dxfId="1165">
      <pivotArea type="all" dataOnly="0" outline="0" fieldPosition="0"/>
    </format>
    <format dxfId="1164">
      <pivotArea outline="0" collapsedLevelsAreSubtotals="1" fieldPosition="0"/>
    </format>
    <format dxfId="1163">
      <pivotArea dataOnly="0" labelOnly="1" outline="0" fieldPosition="0">
        <references count="1">
          <reference field="6" count="0"/>
        </references>
      </pivotArea>
    </format>
    <format dxfId="1162">
      <pivotArea dataOnly="0" labelOnly="1" grandRow="1" outline="0" fieldPosition="0"/>
    </format>
    <format dxfId="116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60">
      <pivotArea type="all" dataOnly="0" outline="0" fieldPosition="0"/>
    </format>
    <format dxfId="1159">
      <pivotArea outline="0" collapsedLevelsAreSubtotals="1" fieldPosition="0"/>
    </format>
    <format dxfId="1158">
      <pivotArea dataOnly="0" labelOnly="1" outline="0" fieldPosition="0">
        <references count="1">
          <reference field="6" count="0"/>
        </references>
      </pivotArea>
    </format>
    <format dxfId="1157">
      <pivotArea dataOnly="0" labelOnly="1" grandRow="1" outline="0" fieldPosition="0"/>
    </format>
    <format dxfId="115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55">
      <pivotArea field="3" type="button" dataOnly="0" labelOnly="1" outline="0" axis="axisPage" fieldPosition="0"/>
    </format>
    <format dxfId="1154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0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23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9">
        <item x="12"/>
        <item x="16"/>
        <item x="17"/>
        <item x="3"/>
        <item x="11"/>
        <item x="0"/>
        <item x="1"/>
        <item x="2"/>
        <item x="4"/>
        <item x="5"/>
        <item x="6"/>
        <item x="7"/>
        <item x="8"/>
        <item x="9"/>
        <item x="10"/>
        <item x="13"/>
        <item x="14"/>
        <item x="15"/>
        <item x="18"/>
        <item x="19"/>
        <item x="20"/>
        <item x="21"/>
        <item x="22"/>
        <item x="23"/>
        <item x="24"/>
        <item x="25"/>
        <item x="26"/>
        <item x="27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29">
        <item x="21"/>
        <item x="9"/>
        <item x="8"/>
        <item x="3"/>
        <item x="22"/>
        <item x="6"/>
        <item x="4"/>
        <item x="16"/>
        <item x="2"/>
        <item x="18"/>
        <item x="5"/>
        <item x="1"/>
        <item x="0"/>
        <item x="7"/>
        <item x="13"/>
        <item x="23"/>
        <item x="15"/>
        <item x="10"/>
        <item x="11"/>
        <item x="12"/>
        <item x="14"/>
        <item x="17"/>
        <item x="19"/>
        <item x="20"/>
        <item x="24"/>
        <item x="25"/>
        <item x="26"/>
        <item x="27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5"/>
        <item x="1"/>
        <item x="7"/>
        <item x="9"/>
        <item x="0"/>
        <item x="6"/>
        <item x="2"/>
        <item x="16"/>
        <item x="3"/>
        <item x="13"/>
        <item x="22"/>
        <item x="4"/>
        <item x="23"/>
        <item x="18"/>
        <item x="17"/>
        <item x="15"/>
        <item x="8"/>
        <item x="10"/>
        <item x="11"/>
        <item x="12"/>
        <item x="14"/>
        <item x="19"/>
        <item x="20"/>
        <item x="21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9">
        <item x="0"/>
        <item m="1" x="27"/>
        <item m="1" x="26"/>
        <item m="1" x="17"/>
        <item m="1" x="25"/>
        <item m="1" x="16"/>
        <item x="1"/>
        <item m="1" x="28"/>
        <item m="1" x="33"/>
        <item m="1" x="37"/>
        <item m="1" x="18"/>
        <item m="1" x="9"/>
        <item m="1" x="21"/>
        <item m="1" x="38"/>
        <item x="6"/>
        <item m="1" x="29"/>
        <item m="1" x="22"/>
        <item m="1" x="8"/>
        <item m="1" x="34"/>
        <item m="1" x="23"/>
        <item m="1" x="14"/>
        <item m="1" x="13"/>
        <item m="1" x="32"/>
        <item m="1" x="11"/>
        <item m="1" x="10"/>
        <item m="1" x="19"/>
        <item x="2"/>
        <item m="1" x="30"/>
        <item m="1" x="15"/>
        <item x="4"/>
        <item m="1" x="24"/>
        <item x="7"/>
        <item m="1" x="20"/>
        <item m="1" x="35"/>
        <item m="1" x="36"/>
        <item m="1" x="31"/>
        <item m="1" x="12"/>
        <item x="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19">
    <i>
      <x v="3"/>
      <x v="9"/>
      <x/>
      <x v="1"/>
      <x v="12"/>
      <x v="4"/>
    </i>
    <i>
      <x v="5"/>
      <x v="24"/>
      <x/>
      <x v="2"/>
      <x v="7"/>
      <x v="7"/>
    </i>
    <i>
      <x v="10"/>
      <x v="13"/>
      <x/>
      <x v="1"/>
      <x v="12"/>
      <x v="4"/>
    </i>
    <i>
      <x v="11"/>
      <x v="13"/>
      <x/>
      <x v="1"/>
      <x v="12"/>
      <x v="4"/>
    </i>
    <i>
      <x v="23"/>
      <x v="11"/>
      <x/>
      <x v="1"/>
      <x v="10"/>
      <x/>
    </i>
    <i>
      <x v="37"/>
      <x v="9"/>
      <x/>
      <x v="1"/>
      <x v="12"/>
      <x v="4"/>
    </i>
    <i>
      <x v="78"/>
      <x v="9"/>
      <x/>
      <x v="1"/>
      <x v="11"/>
      <x v="1"/>
    </i>
    <i r="1">
      <x v="25"/>
      <x/>
      <x v="2"/>
      <x v="11"/>
      <x v="1"/>
    </i>
    <i>
      <x v="99"/>
      <x v="9"/>
      <x/>
      <x v="1"/>
      <x v="12"/>
      <x v="4"/>
    </i>
    <i>
      <x v="100"/>
      <x v="9"/>
      <x/>
      <x v="1"/>
      <x v="12"/>
      <x v="4"/>
    </i>
    <i>
      <x v="101"/>
      <x v="9"/>
      <x/>
      <x v="1"/>
      <x v="12"/>
      <x v="4"/>
    </i>
    <i>
      <x v="102"/>
      <x v="9"/>
      <x/>
      <x v="1"/>
      <x v="12"/>
      <x v="4"/>
    </i>
    <i>
      <x v="103"/>
      <x v="9"/>
      <x/>
      <x v="1"/>
      <x v="12"/>
      <x v="4"/>
    </i>
    <i>
      <x v="112"/>
      <x v="9"/>
      <x/>
      <x v="1"/>
      <x v="12"/>
      <x v="4"/>
    </i>
    <i>
      <x v="123"/>
      <x v="9"/>
      <x/>
      <x v="1"/>
      <x v="12"/>
      <x v="4"/>
    </i>
    <i>
      <x v="124"/>
      <x v="9"/>
      <x/>
      <x v="1"/>
      <x v="12"/>
      <x v="4"/>
    </i>
    <i>
      <x v="125"/>
      <x v="9"/>
      <x/>
      <x v="1"/>
      <x v="12"/>
      <x v="4"/>
    </i>
    <i>
      <x v="126"/>
      <x v="9"/>
      <x/>
      <x v="1"/>
      <x v="12"/>
      <x v="4"/>
    </i>
    <i t="grand">
      <x/>
    </i>
  </rowItems>
  <colItems count="1">
    <i/>
  </colItems>
  <pageFields count="1">
    <pageField fld="3" item="21" hier="-1"/>
  </pageFields>
  <dataFields count="1">
    <dataField name=" VALOR " fld="14" baseField="14" baseItem="1" numFmtId="44"/>
  </dataFields>
  <formats count="43">
    <format dxfId="425">
      <pivotArea type="all" dataOnly="0" outline="0" fieldPosition="0"/>
    </format>
    <format dxfId="424">
      <pivotArea outline="0" collapsedLevelsAreSubtotals="1" fieldPosition="0"/>
    </format>
    <format dxfId="423">
      <pivotArea dataOnly="0" labelOnly="1" grandRow="1" outline="0" fieldPosition="0"/>
    </format>
    <format dxfId="422">
      <pivotArea type="all" dataOnly="0" outline="0" fieldPosition="0"/>
    </format>
    <format dxfId="421">
      <pivotArea outline="0" collapsedLevelsAreSubtotals="1" fieldPosition="0"/>
    </format>
    <format dxfId="420">
      <pivotArea dataOnly="0" labelOnly="1" grandRow="1" outline="0" fieldPosition="0"/>
    </format>
    <format dxfId="419">
      <pivotArea outline="0" collapsedLevelsAreSubtotals="1" fieldPosition="0"/>
    </format>
    <format dxfId="418">
      <pivotArea dataOnly="0" labelOnly="1" grandRow="1" outline="0" fieldPosition="0"/>
    </format>
    <format dxfId="417">
      <pivotArea dataOnly="0" labelOnly="1" grandRow="1" outline="0" fieldPosition="0"/>
    </format>
    <format dxfId="416">
      <pivotArea grandRow="1" outline="0" collapsedLevelsAreSubtotals="1" fieldPosition="0"/>
    </format>
    <format dxfId="415">
      <pivotArea dataOnly="0" labelOnly="1" grandRow="1" outline="0" fieldPosition="0"/>
    </format>
    <format dxfId="414">
      <pivotArea type="all" dataOnly="0" outline="0" fieldPosition="0"/>
    </format>
    <format dxfId="413">
      <pivotArea outline="0" collapsedLevelsAreSubtotals="1" fieldPosition="0"/>
    </format>
    <format dxfId="412">
      <pivotArea dataOnly="0" labelOnly="1" grandRow="1" outline="0" fieldPosition="0"/>
    </format>
    <format dxfId="411">
      <pivotArea field="12" type="button" dataOnly="0" labelOnly="1" outline="0" axis="axisRow" fieldPosition="1"/>
    </format>
    <format dxfId="410">
      <pivotArea field="17" type="button" dataOnly="0" labelOnly="1" outline="0" axis="axisRow" fieldPosition="2"/>
    </format>
    <format dxfId="409">
      <pivotArea field="11" type="button" dataOnly="0" labelOnly="1" outline="0" axis="axisRow" fieldPosition="3"/>
    </format>
    <format dxfId="408">
      <pivotArea field="11" type="button" dataOnly="0" labelOnly="1" outline="0" axis="axisRow" fieldPosition="3"/>
    </format>
    <format dxfId="407">
      <pivotArea field="17" type="button" dataOnly="0" labelOnly="1" outline="0" axis="axisRow" fieldPosition="2"/>
    </format>
    <format dxfId="406">
      <pivotArea field="12" type="button" dataOnly="0" labelOnly="1" outline="0" axis="axisRow" fieldPosition="1"/>
    </format>
    <format dxfId="405">
      <pivotArea field="6" type="button" dataOnly="0" labelOnly="1" outline="0" axis="axisRow" fieldPosition="0"/>
    </format>
    <format dxfId="404">
      <pivotArea field="6" type="button" dataOnly="0" labelOnly="1" outline="0" axis="axisRow" fieldPosition="0"/>
    </format>
    <format dxfId="403">
      <pivotArea field="11" type="button" dataOnly="0" labelOnly="1" outline="0" axis="axisRow" fieldPosition="3"/>
    </format>
    <format dxfId="402">
      <pivotArea grandRow="1" outline="0" collapsedLevelsAreSubtotals="1" fieldPosition="0"/>
    </format>
    <format dxfId="40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00">
      <pivotArea type="all" dataOnly="0" outline="0" fieldPosition="0"/>
    </format>
    <format dxfId="399">
      <pivotArea dataOnly="0" labelOnly="1" grandRow="1" outline="0" fieldPosition="0"/>
    </format>
    <format dxfId="398">
      <pivotArea type="all" dataOnly="0" outline="0" fieldPosition="0"/>
    </format>
    <format dxfId="397">
      <pivotArea dataOnly="0" labelOnly="1" grandRow="1" outline="0" fieldPosition="0"/>
    </format>
    <format dxfId="396">
      <pivotArea grandRow="1" outline="0" collapsedLevelsAreSubtotals="1" fieldPosition="0"/>
    </format>
    <format dxfId="395">
      <pivotArea dataOnly="0" labelOnly="1" grandRow="1" outline="0" offset="IV256" fieldPosition="0"/>
    </format>
    <format dxfId="394">
      <pivotArea type="all" dataOnly="0" outline="0" fieldPosition="0"/>
    </format>
    <format dxfId="393">
      <pivotArea outline="0" collapsedLevelsAreSubtotals="1" fieldPosition="0"/>
    </format>
    <format dxfId="392">
      <pivotArea dataOnly="0" labelOnly="1" outline="0" fieldPosition="0">
        <references count="1">
          <reference field="6" count="0"/>
        </references>
      </pivotArea>
    </format>
    <format dxfId="391">
      <pivotArea dataOnly="0" labelOnly="1" grandRow="1" outline="0" fieldPosition="0"/>
    </format>
    <format dxfId="39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89">
      <pivotArea type="all" dataOnly="0" outline="0" fieldPosition="0"/>
    </format>
    <format dxfId="388">
      <pivotArea outline="0" collapsedLevelsAreSubtotals="1" fieldPosition="0"/>
    </format>
    <format dxfId="387">
      <pivotArea dataOnly="0" labelOnly="1" outline="0" fieldPosition="0">
        <references count="1">
          <reference field="6" count="0"/>
        </references>
      </pivotArea>
    </format>
    <format dxfId="386">
      <pivotArea dataOnly="0" labelOnly="1" grandRow="1" outline="0" fieldPosition="0"/>
    </format>
    <format dxfId="38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84">
      <pivotArea field="3" type="button" dataOnly="0" labelOnly="1" outline="0" axis="axisPage" fieldPosition="0"/>
    </format>
    <format dxfId="383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8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9">
        <item x="12"/>
        <item x="16"/>
        <item x="17"/>
        <item x="3"/>
        <item x="11"/>
        <item x="0"/>
        <item x="1"/>
        <item x="2"/>
        <item x="4"/>
        <item x="5"/>
        <item x="6"/>
        <item x="7"/>
        <item x="8"/>
        <item x="9"/>
        <item x="10"/>
        <item x="13"/>
        <item x="14"/>
        <item x="15"/>
        <item x="18"/>
        <item x="19"/>
        <item x="20"/>
        <item x="21"/>
        <item x="22"/>
        <item x="23"/>
        <item x="24"/>
        <item x="25"/>
        <item x="26"/>
        <item x="27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29">
        <item x="21"/>
        <item x="9"/>
        <item x="8"/>
        <item x="3"/>
        <item x="22"/>
        <item x="6"/>
        <item x="4"/>
        <item x="16"/>
        <item x="2"/>
        <item x="18"/>
        <item x="5"/>
        <item x="1"/>
        <item x="0"/>
        <item x="7"/>
        <item x="13"/>
        <item x="23"/>
        <item x="15"/>
        <item x="10"/>
        <item x="11"/>
        <item x="12"/>
        <item x="14"/>
        <item x="17"/>
        <item x="19"/>
        <item x="20"/>
        <item x="24"/>
        <item x="25"/>
        <item x="26"/>
        <item x="27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5"/>
        <item x="1"/>
        <item x="7"/>
        <item x="9"/>
        <item x="0"/>
        <item x="6"/>
        <item x="2"/>
        <item x="16"/>
        <item x="3"/>
        <item x="13"/>
        <item x="22"/>
        <item x="4"/>
        <item x="23"/>
        <item x="18"/>
        <item x="17"/>
        <item x="15"/>
        <item x="8"/>
        <item x="10"/>
        <item x="11"/>
        <item x="12"/>
        <item x="14"/>
        <item x="19"/>
        <item x="20"/>
        <item x="21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9">
        <item x="0"/>
        <item m="1" x="27"/>
        <item m="1" x="26"/>
        <item m="1" x="17"/>
        <item m="1" x="25"/>
        <item m="1" x="16"/>
        <item x="1"/>
        <item m="1" x="28"/>
        <item m="1" x="33"/>
        <item m="1" x="37"/>
        <item m="1" x="18"/>
        <item m="1" x="9"/>
        <item m="1" x="21"/>
        <item m="1" x="38"/>
        <item x="6"/>
        <item m="1" x="29"/>
        <item m="1" x="22"/>
        <item m="1" x="8"/>
        <item m="1" x="34"/>
        <item m="1" x="23"/>
        <item m="1" x="14"/>
        <item m="1" x="13"/>
        <item m="1" x="32"/>
        <item m="1" x="11"/>
        <item m="1" x="10"/>
        <item m="1" x="19"/>
        <item x="2"/>
        <item m="1" x="30"/>
        <item m="1" x="15"/>
        <item x="4"/>
        <item m="1" x="24"/>
        <item x="7"/>
        <item m="1" x="20"/>
        <item m="1" x="35"/>
        <item m="1" x="36"/>
        <item m="1" x="31"/>
        <item m="1" x="12"/>
        <item x="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4">
    <i>
      <x v="30"/>
      <x v="10"/>
      <x/>
      <x v="1"/>
      <x v="8"/>
      <x v="6"/>
    </i>
    <i>
      <x v="31"/>
      <x v="10"/>
      <x/>
      <x v="1"/>
      <x v="8"/>
      <x v="6"/>
    </i>
    <i>
      <x v="33"/>
      <x v="9"/>
      <x/>
      <x v="1"/>
      <x v="8"/>
      <x v="6"/>
    </i>
    <i t="grand">
      <x/>
    </i>
  </rowItems>
  <colItems count="1">
    <i/>
  </colItems>
  <pageFields count="1">
    <pageField fld="3" item="22" hier="-1"/>
  </pageFields>
  <dataFields count="1">
    <dataField name=" VALOR " fld="14" baseField="14" baseItem="1" numFmtId="44"/>
  </dataFields>
  <formats count="43">
    <format dxfId="382">
      <pivotArea type="all" dataOnly="0" outline="0" fieldPosition="0"/>
    </format>
    <format dxfId="381">
      <pivotArea outline="0" collapsedLevelsAreSubtotals="1" fieldPosition="0"/>
    </format>
    <format dxfId="380">
      <pivotArea dataOnly="0" labelOnly="1" grandRow="1" outline="0" fieldPosition="0"/>
    </format>
    <format dxfId="379">
      <pivotArea type="all" dataOnly="0" outline="0" fieldPosition="0"/>
    </format>
    <format dxfId="378">
      <pivotArea outline="0" collapsedLevelsAreSubtotals="1" fieldPosition="0"/>
    </format>
    <format dxfId="377">
      <pivotArea dataOnly="0" labelOnly="1" grandRow="1" outline="0" fieldPosition="0"/>
    </format>
    <format dxfId="376">
      <pivotArea outline="0" collapsedLevelsAreSubtotals="1" fieldPosition="0"/>
    </format>
    <format dxfId="375">
      <pivotArea dataOnly="0" labelOnly="1" grandRow="1" outline="0" fieldPosition="0"/>
    </format>
    <format dxfId="374">
      <pivotArea dataOnly="0" labelOnly="1" grandRow="1" outline="0" fieldPosition="0"/>
    </format>
    <format dxfId="373">
      <pivotArea grandRow="1" outline="0" collapsedLevelsAreSubtotals="1" fieldPosition="0"/>
    </format>
    <format dxfId="372">
      <pivotArea dataOnly="0" labelOnly="1" grandRow="1" outline="0" fieldPosition="0"/>
    </format>
    <format dxfId="371">
      <pivotArea type="all" dataOnly="0" outline="0" fieldPosition="0"/>
    </format>
    <format dxfId="370">
      <pivotArea outline="0" collapsedLevelsAreSubtotals="1" fieldPosition="0"/>
    </format>
    <format dxfId="369">
      <pivotArea dataOnly="0" labelOnly="1" grandRow="1" outline="0" fieldPosition="0"/>
    </format>
    <format dxfId="368">
      <pivotArea field="12" type="button" dataOnly="0" labelOnly="1" outline="0" axis="axisRow" fieldPosition="1"/>
    </format>
    <format dxfId="367">
      <pivotArea field="17" type="button" dataOnly="0" labelOnly="1" outline="0" axis="axisRow" fieldPosition="2"/>
    </format>
    <format dxfId="366">
      <pivotArea field="11" type="button" dataOnly="0" labelOnly="1" outline="0" axis="axisRow" fieldPosition="3"/>
    </format>
    <format dxfId="365">
      <pivotArea field="11" type="button" dataOnly="0" labelOnly="1" outline="0" axis="axisRow" fieldPosition="3"/>
    </format>
    <format dxfId="364">
      <pivotArea field="17" type="button" dataOnly="0" labelOnly="1" outline="0" axis="axisRow" fieldPosition="2"/>
    </format>
    <format dxfId="363">
      <pivotArea field="12" type="button" dataOnly="0" labelOnly="1" outline="0" axis="axisRow" fieldPosition="1"/>
    </format>
    <format dxfId="362">
      <pivotArea field="6" type="button" dataOnly="0" labelOnly="1" outline="0" axis="axisRow" fieldPosition="0"/>
    </format>
    <format dxfId="361">
      <pivotArea field="6" type="button" dataOnly="0" labelOnly="1" outline="0" axis="axisRow" fieldPosition="0"/>
    </format>
    <format dxfId="360">
      <pivotArea field="11" type="button" dataOnly="0" labelOnly="1" outline="0" axis="axisRow" fieldPosition="3"/>
    </format>
    <format dxfId="359">
      <pivotArea grandRow="1" outline="0" collapsedLevelsAreSubtotals="1" fieldPosition="0"/>
    </format>
    <format dxfId="35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57">
      <pivotArea type="all" dataOnly="0" outline="0" fieldPosition="0"/>
    </format>
    <format dxfId="356">
      <pivotArea dataOnly="0" labelOnly="1" grandRow="1" outline="0" fieldPosition="0"/>
    </format>
    <format dxfId="355">
      <pivotArea type="all" dataOnly="0" outline="0" fieldPosition="0"/>
    </format>
    <format dxfId="354">
      <pivotArea dataOnly="0" labelOnly="1" grandRow="1" outline="0" fieldPosition="0"/>
    </format>
    <format dxfId="353">
      <pivotArea grandRow="1" outline="0" collapsedLevelsAreSubtotals="1" fieldPosition="0"/>
    </format>
    <format dxfId="352">
      <pivotArea dataOnly="0" labelOnly="1" grandRow="1" outline="0" offset="IV256" fieldPosition="0"/>
    </format>
    <format dxfId="351">
      <pivotArea type="all" dataOnly="0" outline="0" fieldPosition="0"/>
    </format>
    <format dxfId="350">
      <pivotArea outline="0" collapsedLevelsAreSubtotals="1" fieldPosition="0"/>
    </format>
    <format dxfId="349">
      <pivotArea dataOnly="0" labelOnly="1" outline="0" fieldPosition="0">
        <references count="1">
          <reference field="6" count="0"/>
        </references>
      </pivotArea>
    </format>
    <format dxfId="348">
      <pivotArea dataOnly="0" labelOnly="1" grandRow="1" outline="0" fieldPosition="0"/>
    </format>
    <format dxfId="34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46">
      <pivotArea type="all" dataOnly="0" outline="0" fieldPosition="0"/>
    </format>
    <format dxfId="345">
      <pivotArea outline="0" collapsedLevelsAreSubtotals="1" fieldPosition="0"/>
    </format>
    <format dxfId="344">
      <pivotArea dataOnly="0" labelOnly="1" outline="0" fieldPosition="0">
        <references count="1">
          <reference field="6" count="0"/>
        </references>
      </pivotArea>
    </format>
    <format dxfId="343">
      <pivotArea dataOnly="0" labelOnly="1" grandRow="1" outline="0" fieldPosition="0"/>
    </format>
    <format dxfId="34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41">
      <pivotArea field="3" type="button" dataOnly="0" labelOnly="1" outline="0" axis="axisPage" fieldPosition="0"/>
    </format>
    <format dxfId="340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2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1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9">
        <item x="12"/>
        <item x="24"/>
        <item x="21"/>
        <item x="22"/>
        <item x="23"/>
        <item x="16"/>
        <item x="17"/>
        <item x="3"/>
        <item x="11"/>
        <item x="25"/>
        <item x="28"/>
        <item x="0"/>
        <item x="1"/>
        <item x="2"/>
        <item x="4"/>
        <item x="5"/>
        <item x="6"/>
        <item x="7"/>
        <item x="8"/>
        <item x="9"/>
        <item x="10"/>
        <item x="13"/>
        <item x="14"/>
        <item x="15"/>
        <item x="18"/>
        <item x="19"/>
        <item x="20"/>
        <item x="26"/>
        <item x="2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29">
        <item x="21"/>
        <item x="9"/>
        <item x="8"/>
        <item x="3"/>
        <item x="22"/>
        <item x="6"/>
        <item x="4"/>
        <item x="24"/>
        <item x="16"/>
        <item x="2"/>
        <item x="18"/>
        <item x="5"/>
        <item x="1"/>
        <item x="0"/>
        <item x="7"/>
        <item x="13"/>
        <item x="27"/>
        <item x="26"/>
        <item x="23"/>
        <item x="15"/>
        <item x="10"/>
        <item x="11"/>
        <item x="12"/>
        <item x="14"/>
        <item x="17"/>
        <item x="19"/>
        <item x="20"/>
        <item x="25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5"/>
        <item x="1"/>
        <item x="7"/>
        <item x="9"/>
        <item x="0"/>
        <item x="26"/>
        <item x="6"/>
        <item x="2"/>
        <item x="16"/>
        <item x="3"/>
        <item x="13"/>
        <item x="22"/>
        <item x="4"/>
        <item x="23"/>
        <item x="18"/>
        <item x="31"/>
        <item x="17"/>
        <item x="33"/>
        <item x="28"/>
        <item x="15"/>
        <item x="8"/>
        <item x="10"/>
        <item x="11"/>
        <item x="12"/>
        <item x="14"/>
        <item x="19"/>
        <item x="20"/>
        <item x="21"/>
        <item x="24"/>
        <item x="25"/>
        <item x="27"/>
        <item x="29"/>
        <item x="30"/>
        <item x="3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9">
        <item m="1" x="8"/>
        <item x="0"/>
        <item m="1" x="27"/>
        <item m="1" x="26"/>
        <item m="1" x="17"/>
        <item m="1" x="25"/>
        <item m="1" x="16"/>
        <item x="1"/>
        <item m="1" x="28"/>
        <item m="1" x="33"/>
        <item m="1" x="37"/>
        <item m="1" x="18"/>
        <item m="1" x="9"/>
        <item m="1" x="21"/>
        <item m="1" x="38"/>
        <item x="6"/>
        <item m="1" x="29"/>
        <item m="1" x="22"/>
        <item m="1" x="34"/>
        <item m="1" x="23"/>
        <item m="1" x="14"/>
        <item m="1" x="13"/>
        <item m="1" x="32"/>
        <item m="1" x="11"/>
        <item m="1" x="10"/>
        <item m="1" x="19"/>
        <item x="2"/>
        <item m="1" x="30"/>
        <item m="1" x="15"/>
        <item x="4"/>
        <item m="1" x="24"/>
        <item x="7"/>
        <item m="1" x="20"/>
        <item m="1" x="35"/>
        <item m="1" x="36"/>
        <item m="1" x="31"/>
        <item m="1" x="12"/>
        <item x="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7">
    <i>
      <x v="30"/>
      <x v="4"/>
      <x v="1"/>
      <x/>
      <x v="26"/>
      <x v="26"/>
    </i>
    <i>
      <x v="31"/>
      <x v="4"/>
      <x v="1"/>
      <x/>
      <x v="26"/>
      <x v="26"/>
    </i>
    <i>
      <x v="33"/>
      <x/>
      <x v="1"/>
      <x/>
      <x v="26"/>
      <x v="26"/>
    </i>
    <i>
      <x v="34"/>
      <x/>
      <x v="1"/>
      <x/>
      <x/>
      <x v="27"/>
    </i>
    <i r="1">
      <x v="9"/>
      <x v="1"/>
      <x v="1"/>
      <x v="9"/>
      <x v="7"/>
    </i>
    <i>
      <x v="75"/>
      <x v="6"/>
      <x v="1"/>
      <x/>
      <x v="25"/>
      <x v="25"/>
    </i>
    <i t="grand">
      <x/>
    </i>
  </rowItems>
  <colItems count="1">
    <i/>
  </colItems>
  <pageFields count="1">
    <pageField fld="3" item="21" hier="-1"/>
  </pageFields>
  <dataFields count="1">
    <dataField name=" VALOR " fld="14" baseField="14" baseItem="1" numFmtId="44"/>
  </dataFields>
  <formats count="41">
    <format dxfId="339">
      <pivotArea type="all" dataOnly="0" outline="0" fieldPosition="0"/>
    </format>
    <format dxfId="338">
      <pivotArea outline="0" collapsedLevelsAreSubtotals="1" fieldPosition="0"/>
    </format>
    <format dxfId="337">
      <pivotArea dataOnly="0" labelOnly="1" grandRow="1" outline="0" fieldPosition="0"/>
    </format>
    <format dxfId="336">
      <pivotArea type="all" dataOnly="0" outline="0" fieldPosition="0"/>
    </format>
    <format dxfId="335">
      <pivotArea outline="0" collapsedLevelsAreSubtotals="1" fieldPosition="0"/>
    </format>
    <format dxfId="334">
      <pivotArea dataOnly="0" labelOnly="1" grandRow="1" outline="0" fieldPosition="0"/>
    </format>
    <format dxfId="333">
      <pivotArea outline="0" collapsedLevelsAreSubtotals="1" fieldPosition="0"/>
    </format>
    <format dxfId="332">
      <pivotArea dataOnly="0" labelOnly="1" grandRow="1" outline="0" fieldPosition="0"/>
    </format>
    <format dxfId="331">
      <pivotArea dataOnly="0" labelOnly="1" grandRow="1" outline="0" fieldPosition="0"/>
    </format>
    <format dxfId="330">
      <pivotArea grandRow="1" outline="0" collapsedLevelsAreSubtotals="1" fieldPosition="0"/>
    </format>
    <format dxfId="329">
      <pivotArea dataOnly="0" labelOnly="1" grandRow="1" outline="0" fieldPosition="0"/>
    </format>
    <format dxfId="328">
      <pivotArea type="all" dataOnly="0" outline="0" fieldPosition="0"/>
    </format>
    <format dxfId="327">
      <pivotArea outline="0" collapsedLevelsAreSubtotals="1" fieldPosition="0"/>
    </format>
    <format dxfId="326">
      <pivotArea dataOnly="0" labelOnly="1" grandRow="1" outline="0" fieldPosition="0"/>
    </format>
    <format dxfId="325">
      <pivotArea field="12" type="button" dataOnly="0" labelOnly="1" outline="0" axis="axisRow" fieldPosition="1"/>
    </format>
    <format dxfId="324">
      <pivotArea field="17" type="button" dataOnly="0" labelOnly="1" outline="0" axis="axisRow" fieldPosition="2"/>
    </format>
    <format dxfId="323">
      <pivotArea field="11" type="button" dataOnly="0" labelOnly="1" outline="0" axis="axisRow" fieldPosition="3"/>
    </format>
    <format dxfId="322">
      <pivotArea field="11" type="button" dataOnly="0" labelOnly="1" outline="0" axis="axisRow" fieldPosition="3"/>
    </format>
    <format dxfId="321">
      <pivotArea field="17" type="button" dataOnly="0" labelOnly="1" outline="0" axis="axisRow" fieldPosition="2"/>
    </format>
    <format dxfId="320">
      <pivotArea field="12" type="button" dataOnly="0" labelOnly="1" outline="0" axis="axisRow" fieldPosition="1"/>
    </format>
    <format dxfId="319">
      <pivotArea field="6" type="button" dataOnly="0" labelOnly="1" outline="0" axis="axisRow" fieldPosition="0"/>
    </format>
    <format dxfId="318">
      <pivotArea field="6" type="button" dataOnly="0" labelOnly="1" outline="0" axis="axisRow" fieldPosition="0"/>
    </format>
    <format dxfId="317">
      <pivotArea field="11" type="button" dataOnly="0" labelOnly="1" outline="0" axis="axisRow" fieldPosition="3"/>
    </format>
    <format dxfId="316">
      <pivotArea grandRow="1" outline="0" collapsedLevelsAreSubtotals="1" fieldPosition="0"/>
    </format>
    <format dxfId="31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14">
      <pivotArea type="all" dataOnly="0" outline="0" fieldPosition="0"/>
    </format>
    <format dxfId="313">
      <pivotArea dataOnly="0" labelOnly="1" grandRow="1" outline="0" fieldPosition="0"/>
    </format>
    <format dxfId="312">
      <pivotArea type="all" dataOnly="0" outline="0" fieldPosition="0"/>
    </format>
    <format dxfId="311">
      <pivotArea dataOnly="0" labelOnly="1" grandRow="1" outline="0" fieldPosition="0"/>
    </format>
    <format dxfId="310">
      <pivotArea grandRow="1" outline="0" collapsedLevelsAreSubtotals="1" fieldPosition="0"/>
    </format>
    <format dxfId="309">
      <pivotArea dataOnly="0" labelOnly="1" grandRow="1" outline="0" offset="IV256" fieldPosition="0"/>
    </format>
    <format dxfId="308">
      <pivotArea type="all" dataOnly="0" outline="0" fieldPosition="0"/>
    </format>
    <format dxfId="307">
      <pivotArea outline="0" collapsedLevelsAreSubtotals="1" fieldPosition="0"/>
    </format>
    <format dxfId="306">
      <pivotArea dataOnly="0" labelOnly="1" outline="0" fieldPosition="0">
        <references count="1">
          <reference field="6" count="0"/>
        </references>
      </pivotArea>
    </format>
    <format dxfId="305">
      <pivotArea dataOnly="0" labelOnly="1" grandRow="1" outline="0" fieldPosition="0"/>
    </format>
    <format dxfId="30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03">
      <pivotArea type="all" dataOnly="0" outline="0" fieldPosition="0"/>
    </format>
    <format dxfId="302">
      <pivotArea outline="0" collapsedLevelsAreSubtotals="1" fieldPosition="0"/>
    </format>
    <format dxfId="301">
      <pivotArea dataOnly="0" labelOnly="1" outline="0" fieldPosition="0">
        <references count="1">
          <reference field="6" count="0"/>
        </references>
      </pivotArea>
    </format>
    <format dxfId="300">
      <pivotArea dataOnly="0" labelOnly="1" grandRow="1" outline="0" fieldPosition="0"/>
    </format>
    <format dxfId="299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3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9">
        <item x="12"/>
        <item x="24"/>
        <item x="21"/>
        <item x="22"/>
        <item x="23"/>
        <item x="16"/>
        <item x="17"/>
        <item x="3"/>
        <item x="11"/>
        <item x="25"/>
        <item x="28"/>
        <item x="0"/>
        <item x="1"/>
        <item x="2"/>
        <item x="4"/>
        <item x="5"/>
        <item x="6"/>
        <item x="7"/>
        <item x="8"/>
        <item x="9"/>
        <item x="10"/>
        <item x="13"/>
        <item x="14"/>
        <item x="15"/>
        <item x="18"/>
        <item x="19"/>
        <item x="20"/>
        <item x="26"/>
        <item x="2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29">
        <item x="21"/>
        <item x="9"/>
        <item x="8"/>
        <item x="3"/>
        <item x="22"/>
        <item x="6"/>
        <item x="4"/>
        <item x="24"/>
        <item x="16"/>
        <item x="2"/>
        <item x="18"/>
        <item x="5"/>
        <item x="1"/>
        <item x="0"/>
        <item x="7"/>
        <item x="13"/>
        <item x="27"/>
        <item x="26"/>
        <item x="23"/>
        <item x="15"/>
        <item x="10"/>
        <item x="11"/>
        <item x="12"/>
        <item x="14"/>
        <item x="17"/>
        <item x="19"/>
        <item x="20"/>
        <item x="25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5"/>
        <item x="1"/>
        <item x="7"/>
        <item x="9"/>
        <item x="0"/>
        <item x="26"/>
        <item x="6"/>
        <item x="2"/>
        <item x="16"/>
        <item x="3"/>
        <item x="13"/>
        <item x="22"/>
        <item x="4"/>
        <item x="23"/>
        <item x="18"/>
        <item x="31"/>
        <item x="17"/>
        <item x="33"/>
        <item x="28"/>
        <item x="15"/>
        <item x="8"/>
        <item x="10"/>
        <item x="11"/>
        <item x="12"/>
        <item x="14"/>
        <item x="19"/>
        <item x="20"/>
        <item x="21"/>
        <item x="24"/>
        <item x="25"/>
        <item x="27"/>
        <item x="29"/>
        <item x="30"/>
        <item x="3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9">
        <item m="1" x="8"/>
        <item x="0"/>
        <item m="1" x="27"/>
        <item m="1" x="26"/>
        <item m="1" x="17"/>
        <item m="1" x="25"/>
        <item m="1" x="16"/>
        <item x="1"/>
        <item m="1" x="28"/>
        <item m="1" x="33"/>
        <item m="1" x="37"/>
        <item m="1" x="18"/>
        <item m="1" x="9"/>
        <item m="1" x="21"/>
        <item m="1" x="38"/>
        <item x="6"/>
        <item m="1" x="29"/>
        <item m="1" x="22"/>
        <item m="1" x="34"/>
        <item m="1" x="23"/>
        <item m="1" x="14"/>
        <item m="1" x="13"/>
        <item m="1" x="32"/>
        <item m="1" x="11"/>
        <item m="1" x="10"/>
        <item m="1" x="19"/>
        <item x="2"/>
        <item m="1" x="30"/>
        <item m="1" x="15"/>
        <item x="4"/>
        <item m="1" x="24"/>
        <item x="7"/>
        <item m="1" x="20"/>
        <item m="1" x="35"/>
        <item m="1" x="36"/>
        <item m="1" x="31"/>
        <item m="1" x="12"/>
        <item x="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2">
    <i>
      <x v="108"/>
      <x/>
      <x v="1"/>
      <x/>
      <x v="13"/>
      <x v="4"/>
    </i>
    <i t="grand">
      <x/>
    </i>
  </rowItems>
  <colItems count="1">
    <i/>
  </colItems>
  <pageFields count="1">
    <pageField fld="3" item="22" hier="-1"/>
  </pageFields>
  <dataFields count="1">
    <dataField name=" VALOR " fld="14" baseField="14" baseItem="1" numFmtId="44"/>
  </dataFields>
  <formats count="41">
    <format dxfId="298">
      <pivotArea type="all" dataOnly="0" outline="0" fieldPosition="0"/>
    </format>
    <format dxfId="297">
      <pivotArea outline="0" collapsedLevelsAreSubtotals="1" fieldPosition="0"/>
    </format>
    <format dxfId="296">
      <pivotArea dataOnly="0" labelOnly="1" grandRow="1" outline="0" fieldPosition="0"/>
    </format>
    <format dxfId="295">
      <pivotArea type="all" dataOnly="0" outline="0" fieldPosition="0"/>
    </format>
    <format dxfId="294">
      <pivotArea outline="0" collapsedLevelsAreSubtotals="1" fieldPosition="0"/>
    </format>
    <format dxfId="293">
      <pivotArea dataOnly="0" labelOnly="1" grandRow="1" outline="0" fieldPosition="0"/>
    </format>
    <format dxfId="292">
      <pivotArea outline="0" collapsedLevelsAreSubtotals="1" fieldPosition="0"/>
    </format>
    <format dxfId="291">
      <pivotArea dataOnly="0" labelOnly="1" grandRow="1" outline="0" fieldPosition="0"/>
    </format>
    <format dxfId="290">
      <pivotArea dataOnly="0" labelOnly="1" grandRow="1" outline="0" fieldPosition="0"/>
    </format>
    <format dxfId="289">
      <pivotArea grandRow="1" outline="0" collapsedLevelsAreSubtotals="1" fieldPosition="0"/>
    </format>
    <format dxfId="288">
      <pivotArea dataOnly="0" labelOnly="1" grandRow="1" outline="0" fieldPosition="0"/>
    </format>
    <format dxfId="287">
      <pivotArea type="all" dataOnly="0" outline="0" fieldPosition="0"/>
    </format>
    <format dxfId="286">
      <pivotArea outline="0" collapsedLevelsAreSubtotals="1" fieldPosition="0"/>
    </format>
    <format dxfId="285">
      <pivotArea dataOnly="0" labelOnly="1" grandRow="1" outline="0" fieldPosition="0"/>
    </format>
    <format dxfId="284">
      <pivotArea field="12" type="button" dataOnly="0" labelOnly="1" outline="0" axis="axisRow" fieldPosition="1"/>
    </format>
    <format dxfId="283">
      <pivotArea field="17" type="button" dataOnly="0" labelOnly="1" outline="0" axis="axisRow" fieldPosition="2"/>
    </format>
    <format dxfId="282">
      <pivotArea field="11" type="button" dataOnly="0" labelOnly="1" outline="0" axis="axisRow" fieldPosition="3"/>
    </format>
    <format dxfId="281">
      <pivotArea field="11" type="button" dataOnly="0" labelOnly="1" outline="0" axis="axisRow" fieldPosition="3"/>
    </format>
    <format dxfId="280">
      <pivotArea field="17" type="button" dataOnly="0" labelOnly="1" outline="0" axis="axisRow" fieldPosition="2"/>
    </format>
    <format dxfId="279">
      <pivotArea field="12" type="button" dataOnly="0" labelOnly="1" outline="0" axis="axisRow" fieldPosition="1"/>
    </format>
    <format dxfId="278">
      <pivotArea field="6" type="button" dataOnly="0" labelOnly="1" outline="0" axis="axisRow" fieldPosition="0"/>
    </format>
    <format dxfId="277">
      <pivotArea field="6" type="button" dataOnly="0" labelOnly="1" outline="0" axis="axisRow" fieldPosition="0"/>
    </format>
    <format dxfId="276">
      <pivotArea field="11" type="button" dataOnly="0" labelOnly="1" outline="0" axis="axisRow" fieldPosition="3"/>
    </format>
    <format dxfId="275">
      <pivotArea grandRow="1" outline="0" collapsedLevelsAreSubtotals="1" fieldPosition="0"/>
    </format>
    <format dxfId="27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73">
      <pivotArea type="all" dataOnly="0" outline="0" fieldPosition="0"/>
    </format>
    <format dxfId="272">
      <pivotArea dataOnly="0" labelOnly="1" grandRow="1" outline="0" fieldPosition="0"/>
    </format>
    <format dxfId="271">
      <pivotArea type="all" dataOnly="0" outline="0" fieldPosition="0"/>
    </format>
    <format dxfId="270">
      <pivotArea dataOnly="0" labelOnly="1" grandRow="1" outline="0" fieldPosition="0"/>
    </format>
    <format dxfId="269">
      <pivotArea grandRow="1" outline="0" collapsedLevelsAreSubtotals="1" fieldPosition="0"/>
    </format>
    <format dxfId="268">
      <pivotArea dataOnly="0" labelOnly="1" grandRow="1" outline="0" offset="IV256" fieldPosition="0"/>
    </format>
    <format dxfId="267">
      <pivotArea type="all" dataOnly="0" outline="0" fieldPosition="0"/>
    </format>
    <format dxfId="266">
      <pivotArea outline="0" collapsedLevelsAreSubtotals="1" fieldPosition="0"/>
    </format>
    <format dxfId="265">
      <pivotArea dataOnly="0" labelOnly="1" outline="0" fieldPosition="0">
        <references count="1">
          <reference field="6" count="0"/>
        </references>
      </pivotArea>
    </format>
    <format dxfId="264">
      <pivotArea dataOnly="0" labelOnly="1" grandRow="1" outline="0" fieldPosition="0"/>
    </format>
    <format dxfId="26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62">
      <pivotArea type="all" dataOnly="0" outline="0" fieldPosition="0"/>
    </format>
    <format dxfId="261">
      <pivotArea outline="0" collapsedLevelsAreSubtotals="1" fieldPosition="0"/>
    </format>
    <format dxfId="260">
      <pivotArea dataOnly="0" labelOnly="1" outline="0" fieldPosition="0">
        <references count="1">
          <reference field="6" count="0"/>
        </references>
      </pivotArea>
    </format>
    <format dxfId="259">
      <pivotArea dataOnly="0" labelOnly="1" grandRow="1" outline="0" fieldPosition="0"/>
    </format>
    <format dxfId="258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4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7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9">
        <item x="12"/>
        <item x="24"/>
        <item x="21"/>
        <item x="22"/>
        <item x="23"/>
        <item x="16"/>
        <item x="17"/>
        <item x="3"/>
        <item x="11"/>
        <item x="25"/>
        <item x="28"/>
        <item x="0"/>
        <item x="1"/>
        <item x="2"/>
        <item x="4"/>
        <item x="5"/>
        <item x="6"/>
        <item x="7"/>
        <item x="8"/>
        <item x="9"/>
        <item x="10"/>
        <item x="13"/>
        <item x="14"/>
        <item x="15"/>
        <item x="18"/>
        <item x="19"/>
        <item x="20"/>
        <item x="26"/>
        <item x="2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29">
        <item x="21"/>
        <item x="9"/>
        <item x="8"/>
        <item x="3"/>
        <item x="22"/>
        <item x="6"/>
        <item x="4"/>
        <item x="24"/>
        <item x="16"/>
        <item x="2"/>
        <item x="18"/>
        <item x="5"/>
        <item x="1"/>
        <item x="0"/>
        <item x="7"/>
        <item x="13"/>
        <item x="27"/>
        <item x="26"/>
        <item x="23"/>
        <item x="15"/>
        <item x="10"/>
        <item x="11"/>
        <item x="12"/>
        <item x="14"/>
        <item x="17"/>
        <item x="19"/>
        <item x="20"/>
        <item x="25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5"/>
        <item x="1"/>
        <item x="7"/>
        <item x="9"/>
        <item x="0"/>
        <item x="26"/>
        <item x="6"/>
        <item x="2"/>
        <item x="16"/>
        <item x="3"/>
        <item x="13"/>
        <item x="22"/>
        <item x="4"/>
        <item x="23"/>
        <item x="18"/>
        <item x="31"/>
        <item x="17"/>
        <item x="33"/>
        <item x="28"/>
        <item x="15"/>
        <item x="8"/>
        <item x="10"/>
        <item x="11"/>
        <item x="12"/>
        <item x="14"/>
        <item x="19"/>
        <item x="20"/>
        <item x="21"/>
        <item x="24"/>
        <item x="25"/>
        <item x="27"/>
        <item x="29"/>
        <item x="30"/>
        <item x="3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9">
        <item m="1" x="8"/>
        <item x="0"/>
        <item m="1" x="27"/>
        <item m="1" x="26"/>
        <item m="1" x="17"/>
        <item m="1" x="25"/>
        <item m="1" x="16"/>
        <item x="1"/>
        <item m="1" x="28"/>
        <item m="1" x="33"/>
        <item m="1" x="37"/>
        <item m="1" x="18"/>
        <item m="1" x="9"/>
        <item m="1" x="21"/>
        <item m="1" x="38"/>
        <item x="6"/>
        <item m="1" x="29"/>
        <item m="1" x="22"/>
        <item m="1" x="34"/>
        <item m="1" x="23"/>
        <item m="1" x="14"/>
        <item m="1" x="13"/>
        <item m="1" x="32"/>
        <item m="1" x="11"/>
        <item m="1" x="10"/>
        <item m="1" x="19"/>
        <item x="2"/>
        <item m="1" x="30"/>
        <item m="1" x="15"/>
        <item x="4"/>
        <item m="1" x="24"/>
        <item x="7"/>
        <item m="1" x="20"/>
        <item m="1" x="35"/>
        <item m="1" x="36"/>
        <item m="1" x="31"/>
        <item m="1" x="12"/>
        <item x="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3">
    <i>
      <x v="109"/>
      <x/>
      <x v="1"/>
      <x/>
      <x v="9"/>
      <x v="7"/>
    </i>
    <i>
      <x v="110"/>
      <x/>
      <x v="1"/>
      <x/>
      <x v="13"/>
      <x v="4"/>
    </i>
    <i t="grand">
      <x/>
    </i>
  </rowItems>
  <colItems count="1">
    <i/>
  </colItems>
  <pageFields count="1">
    <pageField fld="3" item="23" hier="-1"/>
  </pageFields>
  <dataFields count="1">
    <dataField name=" VALOR " fld="14" baseField="14" baseItem="1" numFmtId="44"/>
  </dataFields>
  <formats count="43">
    <format dxfId="257">
      <pivotArea type="all" dataOnly="0" outline="0" fieldPosition="0"/>
    </format>
    <format dxfId="256">
      <pivotArea outline="0" collapsedLevelsAreSubtotals="1" fieldPosition="0"/>
    </format>
    <format dxfId="255">
      <pivotArea dataOnly="0" labelOnly="1" grandRow="1" outline="0" fieldPosition="0"/>
    </format>
    <format dxfId="254">
      <pivotArea type="all" dataOnly="0" outline="0" fieldPosition="0"/>
    </format>
    <format dxfId="253">
      <pivotArea outline="0" collapsedLevelsAreSubtotals="1" fieldPosition="0"/>
    </format>
    <format dxfId="252">
      <pivotArea dataOnly="0" labelOnly="1" grandRow="1" outline="0" fieldPosition="0"/>
    </format>
    <format dxfId="251">
      <pivotArea outline="0" collapsedLevelsAreSubtotals="1" fieldPosition="0"/>
    </format>
    <format dxfId="250">
      <pivotArea dataOnly="0" labelOnly="1" grandRow="1" outline="0" fieldPosition="0"/>
    </format>
    <format dxfId="249">
      <pivotArea dataOnly="0" labelOnly="1" grandRow="1" outline="0" fieldPosition="0"/>
    </format>
    <format dxfId="248">
      <pivotArea grandRow="1" outline="0" collapsedLevelsAreSubtotals="1" fieldPosition="0"/>
    </format>
    <format dxfId="247">
      <pivotArea dataOnly="0" labelOnly="1" grandRow="1" outline="0" fieldPosition="0"/>
    </format>
    <format dxfId="246">
      <pivotArea type="all" dataOnly="0" outline="0" fieldPosition="0"/>
    </format>
    <format dxfId="245">
      <pivotArea outline="0" collapsedLevelsAreSubtotals="1" fieldPosition="0"/>
    </format>
    <format dxfId="244">
      <pivotArea dataOnly="0" labelOnly="1" grandRow="1" outline="0" fieldPosition="0"/>
    </format>
    <format dxfId="243">
      <pivotArea field="12" type="button" dataOnly="0" labelOnly="1" outline="0" axis="axisRow" fieldPosition="1"/>
    </format>
    <format dxfId="242">
      <pivotArea field="17" type="button" dataOnly="0" labelOnly="1" outline="0" axis="axisRow" fieldPosition="2"/>
    </format>
    <format dxfId="241">
      <pivotArea field="11" type="button" dataOnly="0" labelOnly="1" outline="0" axis="axisRow" fieldPosition="3"/>
    </format>
    <format dxfId="240">
      <pivotArea field="11" type="button" dataOnly="0" labelOnly="1" outline="0" axis="axisRow" fieldPosition="3"/>
    </format>
    <format dxfId="239">
      <pivotArea field="17" type="button" dataOnly="0" labelOnly="1" outline="0" axis="axisRow" fieldPosition="2"/>
    </format>
    <format dxfId="238">
      <pivotArea field="12" type="button" dataOnly="0" labelOnly="1" outline="0" axis="axisRow" fieldPosition="1"/>
    </format>
    <format dxfId="237">
      <pivotArea field="6" type="button" dataOnly="0" labelOnly="1" outline="0" axis="axisRow" fieldPosition="0"/>
    </format>
    <format dxfId="236">
      <pivotArea field="6" type="button" dataOnly="0" labelOnly="1" outline="0" axis="axisRow" fieldPosition="0"/>
    </format>
    <format dxfId="235">
      <pivotArea field="11" type="button" dataOnly="0" labelOnly="1" outline="0" axis="axisRow" fieldPosition="3"/>
    </format>
    <format dxfId="234">
      <pivotArea grandRow="1" outline="0" collapsedLevelsAreSubtotals="1" fieldPosition="0"/>
    </format>
    <format dxfId="23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32">
      <pivotArea type="all" dataOnly="0" outline="0" fieldPosition="0"/>
    </format>
    <format dxfId="231">
      <pivotArea dataOnly="0" labelOnly="1" grandRow="1" outline="0" fieldPosition="0"/>
    </format>
    <format dxfId="230">
      <pivotArea type="all" dataOnly="0" outline="0" fieldPosition="0"/>
    </format>
    <format dxfId="229">
      <pivotArea dataOnly="0" labelOnly="1" grandRow="1" outline="0" fieldPosition="0"/>
    </format>
    <format dxfId="228">
      <pivotArea grandRow="1" outline="0" collapsedLevelsAreSubtotals="1" fieldPosition="0"/>
    </format>
    <format dxfId="227">
      <pivotArea dataOnly="0" labelOnly="1" grandRow="1" outline="0" offset="IV256" fieldPosition="0"/>
    </format>
    <format dxfId="226">
      <pivotArea type="all" dataOnly="0" outline="0" fieldPosition="0"/>
    </format>
    <format dxfId="225">
      <pivotArea outline="0" collapsedLevelsAreSubtotals="1" fieldPosition="0"/>
    </format>
    <format dxfId="224">
      <pivotArea dataOnly="0" labelOnly="1" outline="0" fieldPosition="0">
        <references count="1">
          <reference field="6" count="0"/>
        </references>
      </pivotArea>
    </format>
    <format dxfId="223">
      <pivotArea dataOnly="0" labelOnly="1" grandRow="1" outline="0" fieldPosition="0"/>
    </format>
    <format dxfId="22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21">
      <pivotArea type="all" dataOnly="0" outline="0" fieldPosition="0"/>
    </format>
    <format dxfId="220">
      <pivotArea outline="0" collapsedLevelsAreSubtotals="1" fieldPosition="0"/>
    </format>
    <format dxfId="219">
      <pivotArea dataOnly="0" labelOnly="1" outline="0" fieldPosition="0">
        <references count="1">
          <reference field="6" count="0"/>
        </references>
      </pivotArea>
    </format>
    <format dxfId="218">
      <pivotArea dataOnly="0" labelOnly="1" grandRow="1" outline="0" fieldPosition="0"/>
    </format>
    <format dxfId="21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6">
      <pivotArea field="3" type="button" dataOnly="0" labelOnly="1" outline="0" axis="axisPage" fieldPosition="0"/>
    </format>
    <format dxfId="215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5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9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9">
        <item x="12"/>
        <item x="24"/>
        <item x="21"/>
        <item x="22"/>
        <item x="23"/>
        <item x="16"/>
        <item x="17"/>
        <item x="3"/>
        <item x="11"/>
        <item x="25"/>
        <item x="28"/>
        <item x="0"/>
        <item x="1"/>
        <item x="2"/>
        <item x="4"/>
        <item x="5"/>
        <item x="6"/>
        <item x="7"/>
        <item x="8"/>
        <item x="9"/>
        <item x="10"/>
        <item x="13"/>
        <item x="14"/>
        <item x="15"/>
        <item x="18"/>
        <item x="19"/>
        <item x="20"/>
        <item x="26"/>
        <item x="2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29">
        <item x="21"/>
        <item x="9"/>
        <item x="8"/>
        <item x="3"/>
        <item x="22"/>
        <item x="6"/>
        <item x="4"/>
        <item x="24"/>
        <item x="16"/>
        <item x="2"/>
        <item x="18"/>
        <item x="5"/>
        <item x="1"/>
        <item x="0"/>
        <item x="7"/>
        <item x="13"/>
        <item x="27"/>
        <item x="26"/>
        <item x="23"/>
        <item x="15"/>
        <item x="10"/>
        <item x="11"/>
        <item x="12"/>
        <item x="14"/>
        <item x="17"/>
        <item x="19"/>
        <item x="20"/>
        <item x="25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5"/>
        <item x="1"/>
        <item x="7"/>
        <item x="9"/>
        <item x="0"/>
        <item x="26"/>
        <item x="6"/>
        <item x="2"/>
        <item x="16"/>
        <item x="3"/>
        <item x="13"/>
        <item x="22"/>
        <item x="4"/>
        <item x="23"/>
        <item x="18"/>
        <item x="31"/>
        <item x="17"/>
        <item x="33"/>
        <item x="28"/>
        <item x="15"/>
        <item x="8"/>
        <item x="10"/>
        <item x="11"/>
        <item x="12"/>
        <item x="14"/>
        <item x="19"/>
        <item x="20"/>
        <item x="21"/>
        <item x="24"/>
        <item x="25"/>
        <item x="27"/>
        <item x="29"/>
        <item x="30"/>
        <item x="3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9">
        <item m="1" x="8"/>
        <item x="0"/>
        <item m="1" x="27"/>
        <item m="1" x="26"/>
        <item m="1" x="17"/>
        <item m="1" x="25"/>
        <item m="1" x="16"/>
        <item x="1"/>
        <item m="1" x="28"/>
        <item m="1" x="33"/>
        <item m="1" x="37"/>
        <item m="1" x="18"/>
        <item m="1" x="9"/>
        <item m="1" x="21"/>
        <item m="1" x="38"/>
        <item x="6"/>
        <item m="1" x="29"/>
        <item m="1" x="22"/>
        <item m="1" x="34"/>
        <item m="1" x="23"/>
        <item m="1" x="14"/>
        <item m="1" x="13"/>
        <item m="1" x="32"/>
        <item m="1" x="11"/>
        <item m="1" x="10"/>
        <item m="1" x="19"/>
        <item x="2"/>
        <item m="1" x="30"/>
        <item m="1" x="15"/>
        <item x="4"/>
        <item m="1" x="24"/>
        <item x="7"/>
        <item m="1" x="20"/>
        <item m="1" x="35"/>
        <item m="1" x="36"/>
        <item m="1" x="31"/>
        <item m="1" x="12"/>
        <item x="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5">
    <i>
      <x v="30"/>
      <x v="10"/>
      <x v="1"/>
      <x v="1"/>
      <x v="7"/>
      <x v="5"/>
    </i>
    <i>
      <x v="31"/>
      <x v="10"/>
      <x v="1"/>
      <x v="1"/>
      <x v="7"/>
      <x v="5"/>
    </i>
    <i>
      <x v="33"/>
      <x v="9"/>
      <x v="1"/>
      <x v="1"/>
      <x v="1"/>
      <x v="3"/>
    </i>
    <i>
      <x v="127"/>
      <x v="9"/>
      <x v="1"/>
      <x v="1"/>
      <x v="12"/>
      <x v="1"/>
    </i>
    <i t="grand">
      <x/>
    </i>
  </rowItems>
  <colItems count="1">
    <i/>
  </colItems>
  <pageFields count="1">
    <pageField fld="3" item="4" hier="-1"/>
  </pageFields>
  <dataFields count="1">
    <dataField name=" VALOR " fld="14" baseField="14" baseItem="1" numFmtId="44"/>
  </dataFields>
  <formats count="43">
    <format dxfId="214">
      <pivotArea type="all" dataOnly="0" outline="0" fieldPosition="0"/>
    </format>
    <format dxfId="213">
      <pivotArea outline="0" collapsedLevelsAreSubtotals="1" fieldPosition="0"/>
    </format>
    <format dxfId="212">
      <pivotArea dataOnly="0" labelOnly="1" grandRow="1" outline="0" fieldPosition="0"/>
    </format>
    <format dxfId="211">
      <pivotArea type="all" dataOnly="0" outline="0" fieldPosition="0"/>
    </format>
    <format dxfId="210">
      <pivotArea outline="0" collapsedLevelsAreSubtotals="1" fieldPosition="0"/>
    </format>
    <format dxfId="209">
      <pivotArea dataOnly="0" labelOnly="1" grandRow="1" outline="0" fieldPosition="0"/>
    </format>
    <format dxfId="208">
      <pivotArea outline="0" collapsedLevelsAreSubtotals="1" fieldPosition="0"/>
    </format>
    <format dxfId="207">
      <pivotArea dataOnly="0" labelOnly="1" grandRow="1" outline="0" fieldPosition="0"/>
    </format>
    <format dxfId="206">
      <pivotArea dataOnly="0" labelOnly="1" grandRow="1" outline="0" fieldPosition="0"/>
    </format>
    <format dxfId="205">
      <pivotArea grandRow="1" outline="0" collapsedLevelsAreSubtotals="1" fieldPosition="0"/>
    </format>
    <format dxfId="204">
      <pivotArea dataOnly="0" labelOnly="1" grandRow="1" outline="0" fieldPosition="0"/>
    </format>
    <format dxfId="203">
      <pivotArea type="all" dataOnly="0" outline="0" fieldPosition="0"/>
    </format>
    <format dxfId="202">
      <pivotArea outline="0" collapsedLevelsAreSubtotals="1" fieldPosition="0"/>
    </format>
    <format dxfId="201">
      <pivotArea dataOnly="0" labelOnly="1" grandRow="1" outline="0" fieldPosition="0"/>
    </format>
    <format dxfId="200">
      <pivotArea field="12" type="button" dataOnly="0" labelOnly="1" outline="0" axis="axisRow" fieldPosition="1"/>
    </format>
    <format dxfId="199">
      <pivotArea field="17" type="button" dataOnly="0" labelOnly="1" outline="0" axis="axisRow" fieldPosition="2"/>
    </format>
    <format dxfId="198">
      <pivotArea field="11" type="button" dataOnly="0" labelOnly="1" outline="0" axis="axisRow" fieldPosition="3"/>
    </format>
    <format dxfId="197">
      <pivotArea field="11" type="button" dataOnly="0" labelOnly="1" outline="0" axis="axisRow" fieldPosition="3"/>
    </format>
    <format dxfId="196">
      <pivotArea field="17" type="button" dataOnly="0" labelOnly="1" outline="0" axis="axisRow" fieldPosition="2"/>
    </format>
    <format dxfId="195">
      <pivotArea field="12" type="button" dataOnly="0" labelOnly="1" outline="0" axis="axisRow" fieldPosition="1"/>
    </format>
    <format dxfId="194">
      <pivotArea field="6" type="button" dataOnly="0" labelOnly="1" outline="0" axis="axisRow" fieldPosition="0"/>
    </format>
    <format dxfId="193">
      <pivotArea field="6" type="button" dataOnly="0" labelOnly="1" outline="0" axis="axisRow" fieldPosition="0"/>
    </format>
    <format dxfId="192">
      <pivotArea field="11" type="button" dataOnly="0" labelOnly="1" outline="0" axis="axisRow" fieldPosition="3"/>
    </format>
    <format dxfId="191">
      <pivotArea grandRow="1" outline="0" collapsedLevelsAreSubtotals="1" fieldPosition="0"/>
    </format>
    <format dxfId="19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89">
      <pivotArea type="all" dataOnly="0" outline="0" fieldPosition="0"/>
    </format>
    <format dxfId="188">
      <pivotArea dataOnly="0" labelOnly="1" grandRow="1" outline="0" fieldPosition="0"/>
    </format>
    <format dxfId="187">
      <pivotArea type="all" dataOnly="0" outline="0" fieldPosition="0"/>
    </format>
    <format dxfId="186">
      <pivotArea dataOnly="0" labelOnly="1" grandRow="1" outline="0" fieldPosition="0"/>
    </format>
    <format dxfId="185">
      <pivotArea grandRow="1" outline="0" collapsedLevelsAreSubtotals="1" fieldPosition="0"/>
    </format>
    <format dxfId="184">
      <pivotArea dataOnly="0" labelOnly="1" grandRow="1" outline="0" offset="IV256" fieldPosition="0"/>
    </format>
    <format dxfId="183">
      <pivotArea type="all" dataOnly="0" outline="0" fieldPosition="0"/>
    </format>
    <format dxfId="182">
      <pivotArea outline="0" collapsedLevelsAreSubtotals="1" fieldPosition="0"/>
    </format>
    <format dxfId="181">
      <pivotArea dataOnly="0" labelOnly="1" outline="0" fieldPosition="0">
        <references count="1">
          <reference field="6" count="0"/>
        </references>
      </pivotArea>
    </format>
    <format dxfId="180">
      <pivotArea dataOnly="0" labelOnly="1" grandRow="1" outline="0" fieldPosition="0"/>
    </format>
    <format dxfId="17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8">
      <pivotArea type="all" dataOnly="0" outline="0" fieldPosition="0"/>
    </format>
    <format dxfId="177">
      <pivotArea outline="0" collapsedLevelsAreSubtotals="1" fieldPosition="0"/>
    </format>
    <format dxfId="176">
      <pivotArea dataOnly="0" labelOnly="1" outline="0" fieldPosition="0">
        <references count="1">
          <reference field="6" count="0"/>
        </references>
      </pivotArea>
    </format>
    <format dxfId="175">
      <pivotArea dataOnly="0" labelOnly="1" grandRow="1" outline="0" fieldPosition="0"/>
    </format>
    <format dxfId="17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3">
      <pivotArea field="3" type="button" dataOnly="0" labelOnly="1" outline="0" axis="axisPage" fieldPosition="0"/>
    </format>
    <format dxfId="172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6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8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9">
        <item x="12"/>
        <item x="24"/>
        <item x="21"/>
        <item x="22"/>
        <item x="23"/>
        <item x="16"/>
        <item x="17"/>
        <item x="3"/>
        <item x="11"/>
        <item x="25"/>
        <item x="28"/>
        <item x="0"/>
        <item x="1"/>
        <item x="2"/>
        <item x="4"/>
        <item x="5"/>
        <item x="6"/>
        <item x="7"/>
        <item x="8"/>
        <item x="9"/>
        <item x="10"/>
        <item x="13"/>
        <item x="14"/>
        <item x="15"/>
        <item x="18"/>
        <item x="19"/>
        <item x="20"/>
        <item x="26"/>
        <item x="2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29">
        <item x="21"/>
        <item x="9"/>
        <item x="8"/>
        <item x="3"/>
        <item x="22"/>
        <item x="6"/>
        <item x="4"/>
        <item x="24"/>
        <item x="16"/>
        <item x="2"/>
        <item x="18"/>
        <item x="5"/>
        <item x="1"/>
        <item x="0"/>
        <item x="7"/>
        <item x="13"/>
        <item x="27"/>
        <item x="26"/>
        <item x="23"/>
        <item x="15"/>
        <item x="10"/>
        <item x="11"/>
        <item x="12"/>
        <item x="14"/>
        <item x="17"/>
        <item x="19"/>
        <item x="20"/>
        <item x="25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5"/>
        <item x="1"/>
        <item x="7"/>
        <item x="9"/>
        <item x="0"/>
        <item x="26"/>
        <item x="6"/>
        <item x="2"/>
        <item x="16"/>
        <item x="3"/>
        <item x="13"/>
        <item x="22"/>
        <item x="4"/>
        <item x="23"/>
        <item x="18"/>
        <item x="31"/>
        <item x="17"/>
        <item x="33"/>
        <item x="28"/>
        <item x="15"/>
        <item x="8"/>
        <item x="10"/>
        <item x="11"/>
        <item x="12"/>
        <item x="14"/>
        <item x="19"/>
        <item x="20"/>
        <item x="21"/>
        <item x="24"/>
        <item x="25"/>
        <item x="27"/>
        <item x="29"/>
        <item x="30"/>
        <item x="3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9">
        <item m="1" x="8"/>
        <item x="0"/>
        <item m="1" x="27"/>
        <item m="1" x="26"/>
        <item m="1" x="17"/>
        <item m="1" x="25"/>
        <item m="1" x="16"/>
        <item x="1"/>
        <item m="1" x="28"/>
        <item m="1" x="33"/>
        <item m="1" x="37"/>
        <item m="1" x="18"/>
        <item m="1" x="9"/>
        <item m="1" x="21"/>
        <item m="1" x="38"/>
        <item x="6"/>
        <item m="1" x="29"/>
        <item m="1" x="22"/>
        <item m="1" x="34"/>
        <item m="1" x="23"/>
        <item m="1" x="14"/>
        <item m="1" x="13"/>
        <item m="1" x="32"/>
        <item m="1" x="11"/>
        <item m="1" x="10"/>
        <item m="1" x="19"/>
        <item x="2"/>
        <item m="1" x="30"/>
        <item m="1" x="15"/>
        <item x="4"/>
        <item m="1" x="24"/>
        <item x="7"/>
        <item m="1" x="20"/>
        <item m="1" x="35"/>
        <item m="1" x="36"/>
        <item m="1" x="31"/>
        <item m="1" x="12"/>
        <item x="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4">
    <i>
      <x v="30"/>
      <x v="27"/>
      <x v="29"/>
      <x v="2"/>
      <x v="6"/>
      <x v="12"/>
    </i>
    <i>
      <x v="31"/>
      <x v="27"/>
      <x v="29"/>
      <x v="4"/>
      <x v="6"/>
      <x v="12"/>
    </i>
    <i>
      <x v="33"/>
      <x v="25"/>
      <x v="1"/>
      <x v="2"/>
      <x v="6"/>
      <x v="12"/>
    </i>
    <i t="grand">
      <x/>
    </i>
  </rowItems>
  <colItems count="1">
    <i/>
  </colItems>
  <pageFields count="1">
    <pageField fld="3" item="28" hier="-1"/>
  </pageFields>
  <dataFields count="1">
    <dataField name=" VALOR " fld="14" baseField="14" baseItem="1" numFmtId="44"/>
  </dataFields>
  <formats count="43">
    <format dxfId="171">
      <pivotArea type="all" dataOnly="0" outline="0" fieldPosition="0"/>
    </format>
    <format dxfId="170">
      <pivotArea outline="0" collapsedLevelsAreSubtotals="1" fieldPosition="0"/>
    </format>
    <format dxfId="169">
      <pivotArea dataOnly="0" labelOnly="1" grandRow="1" outline="0" fieldPosition="0"/>
    </format>
    <format dxfId="168">
      <pivotArea type="all" dataOnly="0" outline="0" fieldPosition="0"/>
    </format>
    <format dxfId="167">
      <pivotArea outline="0" collapsedLevelsAreSubtotals="1" fieldPosition="0"/>
    </format>
    <format dxfId="166">
      <pivotArea dataOnly="0" labelOnly="1" grandRow="1" outline="0" fieldPosition="0"/>
    </format>
    <format dxfId="165">
      <pivotArea outline="0" collapsedLevelsAreSubtotals="1" fieldPosition="0"/>
    </format>
    <format dxfId="164">
      <pivotArea dataOnly="0" labelOnly="1" grandRow="1" outline="0" fieldPosition="0"/>
    </format>
    <format dxfId="163">
      <pivotArea dataOnly="0" labelOnly="1" grandRow="1" outline="0" fieldPosition="0"/>
    </format>
    <format dxfId="162">
      <pivotArea grandRow="1" outline="0" collapsedLevelsAreSubtotals="1" fieldPosition="0"/>
    </format>
    <format dxfId="161">
      <pivotArea dataOnly="0" labelOnly="1" grandRow="1" outline="0" fieldPosition="0"/>
    </format>
    <format dxfId="160">
      <pivotArea type="all" dataOnly="0" outline="0" fieldPosition="0"/>
    </format>
    <format dxfId="159">
      <pivotArea outline="0" collapsedLevelsAreSubtotals="1" fieldPosition="0"/>
    </format>
    <format dxfId="158">
      <pivotArea dataOnly="0" labelOnly="1" grandRow="1" outline="0" fieldPosition="0"/>
    </format>
    <format dxfId="157">
      <pivotArea field="12" type="button" dataOnly="0" labelOnly="1" outline="0" axis="axisRow" fieldPosition="1"/>
    </format>
    <format dxfId="156">
      <pivotArea field="17" type="button" dataOnly="0" labelOnly="1" outline="0" axis="axisRow" fieldPosition="2"/>
    </format>
    <format dxfId="155">
      <pivotArea field="11" type="button" dataOnly="0" labelOnly="1" outline="0" axis="axisRow" fieldPosition="3"/>
    </format>
    <format dxfId="154">
      <pivotArea field="11" type="button" dataOnly="0" labelOnly="1" outline="0" axis="axisRow" fieldPosition="3"/>
    </format>
    <format dxfId="153">
      <pivotArea field="17" type="button" dataOnly="0" labelOnly="1" outline="0" axis="axisRow" fieldPosition="2"/>
    </format>
    <format dxfId="152">
      <pivotArea field="12" type="button" dataOnly="0" labelOnly="1" outline="0" axis="axisRow" fieldPosition="1"/>
    </format>
    <format dxfId="151">
      <pivotArea field="6" type="button" dataOnly="0" labelOnly="1" outline="0" axis="axisRow" fieldPosition="0"/>
    </format>
    <format dxfId="150">
      <pivotArea field="6" type="button" dataOnly="0" labelOnly="1" outline="0" axis="axisRow" fieldPosition="0"/>
    </format>
    <format dxfId="149">
      <pivotArea field="11" type="button" dataOnly="0" labelOnly="1" outline="0" axis="axisRow" fieldPosition="3"/>
    </format>
    <format dxfId="148">
      <pivotArea grandRow="1" outline="0" collapsedLevelsAreSubtotals="1" fieldPosition="0"/>
    </format>
    <format dxfId="14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6">
      <pivotArea type="all" dataOnly="0" outline="0" fieldPosition="0"/>
    </format>
    <format dxfId="145">
      <pivotArea dataOnly="0" labelOnly="1" grandRow="1" outline="0" fieldPosition="0"/>
    </format>
    <format dxfId="144">
      <pivotArea type="all" dataOnly="0" outline="0" fieldPosition="0"/>
    </format>
    <format dxfId="143">
      <pivotArea dataOnly="0" labelOnly="1" grandRow="1" outline="0" fieldPosition="0"/>
    </format>
    <format dxfId="142">
      <pivotArea grandRow="1" outline="0" collapsedLevelsAreSubtotals="1" fieldPosition="0"/>
    </format>
    <format dxfId="141">
      <pivotArea dataOnly="0" labelOnly="1" grandRow="1" outline="0" offset="IV256" fieldPosition="0"/>
    </format>
    <format dxfId="140">
      <pivotArea type="all" dataOnly="0" outline="0" fieldPosition="0"/>
    </format>
    <format dxfId="139">
      <pivotArea outline="0" collapsedLevelsAreSubtotals="1" fieldPosition="0"/>
    </format>
    <format dxfId="138">
      <pivotArea dataOnly="0" labelOnly="1" outline="0" fieldPosition="0">
        <references count="1">
          <reference field="6" count="0"/>
        </references>
      </pivotArea>
    </format>
    <format dxfId="137">
      <pivotArea dataOnly="0" labelOnly="1" grandRow="1" outline="0" fieldPosition="0"/>
    </format>
    <format dxfId="13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5">
      <pivotArea type="all" dataOnly="0" outline="0" fieldPosition="0"/>
    </format>
    <format dxfId="134">
      <pivotArea outline="0" collapsedLevelsAreSubtotals="1" fieldPosition="0"/>
    </format>
    <format dxfId="133">
      <pivotArea dataOnly="0" labelOnly="1" outline="0" fieldPosition="0">
        <references count="1">
          <reference field="6" count="0"/>
        </references>
      </pivotArea>
    </format>
    <format dxfId="132">
      <pivotArea dataOnly="0" labelOnly="1" grandRow="1" outline="0" fieldPosition="0"/>
    </format>
    <format dxfId="13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0">
      <pivotArea field="3" type="button" dataOnly="0" labelOnly="1" outline="0" axis="axisPage" fieldPosition="0"/>
    </format>
    <format dxfId="129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7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2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9">
        <item x="12"/>
        <item x="24"/>
        <item x="21"/>
        <item x="22"/>
        <item x="23"/>
        <item x="16"/>
        <item x="17"/>
        <item x="3"/>
        <item x="11"/>
        <item x="25"/>
        <item x="28"/>
        <item x="0"/>
        <item x="1"/>
        <item x="2"/>
        <item x="4"/>
        <item x="5"/>
        <item x="6"/>
        <item x="7"/>
        <item x="8"/>
        <item x="9"/>
        <item x="10"/>
        <item x="13"/>
        <item x="14"/>
        <item x="15"/>
        <item x="18"/>
        <item x="19"/>
        <item x="20"/>
        <item x="26"/>
        <item x="2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29">
        <item x="21"/>
        <item x="9"/>
        <item x="8"/>
        <item x="3"/>
        <item x="22"/>
        <item x="6"/>
        <item x="4"/>
        <item x="24"/>
        <item x="16"/>
        <item x="2"/>
        <item x="18"/>
        <item x="5"/>
        <item x="1"/>
        <item x="0"/>
        <item x="7"/>
        <item x="13"/>
        <item x="27"/>
        <item x="26"/>
        <item x="23"/>
        <item x="15"/>
        <item x="10"/>
        <item x="11"/>
        <item x="12"/>
        <item x="14"/>
        <item x="17"/>
        <item x="19"/>
        <item x="20"/>
        <item x="25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5"/>
        <item x="1"/>
        <item x="7"/>
        <item x="9"/>
        <item x="0"/>
        <item x="26"/>
        <item x="6"/>
        <item x="2"/>
        <item x="16"/>
        <item x="3"/>
        <item x="13"/>
        <item x="22"/>
        <item x="4"/>
        <item x="23"/>
        <item x="18"/>
        <item x="31"/>
        <item x="17"/>
        <item x="33"/>
        <item x="28"/>
        <item x="15"/>
        <item x="8"/>
        <item x="10"/>
        <item x="11"/>
        <item x="12"/>
        <item x="14"/>
        <item x="19"/>
        <item x="20"/>
        <item x="21"/>
        <item x="24"/>
        <item x="25"/>
        <item x="27"/>
        <item x="29"/>
        <item x="30"/>
        <item x="3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9">
        <item m="1" x="8"/>
        <item x="0"/>
        <item m="1" x="27"/>
        <item m="1" x="26"/>
        <item m="1" x="17"/>
        <item m="1" x="25"/>
        <item m="1" x="16"/>
        <item x="1"/>
        <item m="1" x="28"/>
        <item m="1" x="33"/>
        <item m="1" x="37"/>
        <item m="1" x="18"/>
        <item m="1" x="9"/>
        <item m="1" x="21"/>
        <item m="1" x="38"/>
        <item x="6"/>
        <item m="1" x="29"/>
        <item m="1" x="22"/>
        <item m="1" x="34"/>
        <item m="1" x="23"/>
        <item m="1" x="14"/>
        <item m="1" x="13"/>
        <item m="1" x="32"/>
        <item m="1" x="11"/>
        <item m="1" x="10"/>
        <item m="1" x="19"/>
        <item x="2"/>
        <item m="1" x="30"/>
        <item m="1" x="15"/>
        <item x="4"/>
        <item m="1" x="24"/>
        <item x="7"/>
        <item m="1" x="20"/>
        <item m="1" x="35"/>
        <item m="1" x="36"/>
        <item m="1" x="31"/>
        <item m="1" x="12"/>
        <item x="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8">
    <i>
      <x/>
      <x/>
      <x v="1"/>
      <x/>
      <x v="1"/>
      <x v="3"/>
    </i>
    <i>
      <x v="1"/>
      <x v="25"/>
      <x v="1"/>
      <x v="2"/>
      <x v="11"/>
      <x/>
    </i>
    <i>
      <x v="5"/>
      <x v="24"/>
      <x v="1"/>
      <x v="2"/>
      <x v="7"/>
      <x v="5"/>
    </i>
    <i>
      <x v="39"/>
      <x v="3"/>
      <x v="1"/>
      <x/>
      <x v="4"/>
      <x v="11"/>
    </i>
    <i>
      <x v="84"/>
      <x v="25"/>
      <x v="1"/>
      <x v="2"/>
      <x v="12"/>
      <x v="1"/>
    </i>
    <i>
      <x v="103"/>
      <x v="25"/>
      <x v="1"/>
      <x v="2"/>
      <x v="3"/>
      <x v="9"/>
    </i>
    <i>
      <x v="128"/>
      <x v="26"/>
      <x v="1"/>
      <x v="2"/>
      <x v="12"/>
      <x v="1"/>
    </i>
    <i t="grand">
      <x/>
    </i>
  </rowItems>
  <colItems count="1">
    <i/>
  </colItems>
  <pageFields count="1">
    <pageField fld="3" item="5" hier="-1"/>
  </pageFields>
  <dataFields count="1">
    <dataField name=" VALOR " fld="14" baseField="14" baseItem="1" numFmtId="44"/>
  </dataFields>
  <formats count="43">
    <format dxfId="128">
      <pivotArea type="all" dataOnly="0" outline="0" fieldPosition="0"/>
    </format>
    <format dxfId="127">
      <pivotArea outline="0" collapsedLevelsAreSubtotals="1" fieldPosition="0"/>
    </format>
    <format dxfId="126">
      <pivotArea dataOnly="0" labelOnly="1" grandRow="1" outline="0" fieldPosition="0"/>
    </format>
    <format dxfId="125">
      <pivotArea type="all" dataOnly="0" outline="0" fieldPosition="0"/>
    </format>
    <format dxfId="124">
      <pivotArea outline="0" collapsedLevelsAreSubtotals="1" fieldPosition="0"/>
    </format>
    <format dxfId="123">
      <pivotArea dataOnly="0" labelOnly="1" grandRow="1" outline="0" fieldPosition="0"/>
    </format>
    <format dxfId="122">
      <pivotArea outline="0" collapsedLevelsAreSubtotals="1" fieldPosition="0"/>
    </format>
    <format dxfId="121">
      <pivotArea dataOnly="0" labelOnly="1" grandRow="1" outline="0" fieldPosition="0"/>
    </format>
    <format dxfId="120">
      <pivotArea dataOnly="0" labelOnly="1" grandRow="1" outline="0" fieldPosition="0"/>
    </format>
    <format dxfId="119">
      <pivotArea grandRow="1" outline="0" collapsedLevelsAreSubtotals="1" fieldPosition="0"/>
    </format>
    <format dxfId="118">
      <pivotArea dataOnly="0" labelOnly="1" grandRow="1" outline="0" fieldPosition="0"/>
    </format>
    <format dxfId="117">
      <pivotArea type="all" dataOnly="0" outline="0" fieldPosition="0"/>
    </format>
    <format dxfId="116">
      <pivotArea outline="0" collapsedLevelsAreSubtotals="1" fieldPosition="0"/>
    </format>
    <format dxfId="115">
      <pivotArea dataOnly="0" labelOnly="1" grandRow="1" outline="0" fieldPosition="0"/>
    </format>
    <format dxfId="114">
      <pivotArea field="12" type="button" dataOnly="0" labelOnly="1" outline="0" axis="axisRow" fieldPosition="1"/>
    </format>
    <format dxfId="113">
      <pivotArea field="17" type="button" dataOnly="0" labelOnly="1" outline="0" axis="axisRow" fieldPosition="2"/>
    </format>
    <format dxfId="112">
      <pivotArea field="11" type="button" dataOnly="0" labelOnly="1" outline="0" axis="axisRow" fieldPosition="3"/>
    </format>
    <format dxfId="111">
      <pivotArea field="11" type="button" dataOnly="0" labelOnly="1" outline="0" axis="axisRow" fieldPosition="3"/>
    </format>
    <format dxfId="110">
      <pivotArea field="17" type="button" dataOnly="0" labelOnly="1" outline="0" axis="axisRow" fieldPosition="2"/>
    </format>
    <format dxfId="109">
      <pivotArea field="12" type="button" dataOnly="0" labelOnly="1" outline="0" axis="axisRow" fieldPosition="1"/>
    </format>
    <format dxfId="108">
      <pivotArea field="6" type="button" dataOnly="0" labelOnly="1" outline="0" axis="axisRow" fieldPosition="0"/>
    </format>
    <format dxfId="107">
      <pivotArea field="6" type="button" dataOnly="0" labelOnly="1" outline="0" axis="axisRow" fieldPosition="0"/>
    </format>
    <format dxfId="106">
      <pivotArea field="11" type="button" dataOnly="0" labelOnly="1" outline="0" axis="axisRow" fieldPosition="3"/>
    </format>
    <format dxfId="105">
      <pivotArea grandRow="1" outline="0" collapsedLevelsAreSubtotals="1" fieldPosition="0"/>
    </format>
    <format dxfId="10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03">
      <pivotArea type="all" dataOnly="0" outline="0" fieldPosition="0"/>
    </format>
    <format dxfId="102">
      <pivotArea dataOnly="0" labelOnly="1" grandRow="1" outline="0" fieldPosition="0"/>
    </format>
    <format dxfId="101">
      <pivotArea type="all" dataOnly="0" outline="0" fieldPosition="0"/>
    </format>
    <format dxfId="100">
      <pivotArea dataOnly="0" labelOnly="1" grandRow="1" outline="0" fieldPosition="0"/>
    </format>
    <format dxfId="99">
      <pivotArea grandRow="1" outline="0" collapsedLevelsAreSubtotals="1" fieldPosition="0"/>
    </format>
    <format dxfId="98">
      <pivotArea dataOnly="0" labelOnly="1" grandRow="1" outline="0" offset="IV256" fieldPosition="0"/>
    </format>
    <format dxfId="97">
      <pivotArea type="all" dataOnly="0" outline="0" fieldPosition="0"/>
    </format>
    <format dxfId="96">
      <pivotArea outline="0" collapsedLevelsAreSubtotals="1" fieldPosition="0"/>
    </format>
    <format dxfId="95">
      <pivotArea dataOnly="0" labelOnly="1" outline="0" fieldPosition="0">
        <references count="1">
          <reference field="6" count="0"/>
        </references>
      </pivotArea>
    </format>
    <format dxfId="94">
      <pivotArea dataOnly="0" labelOnly="1" grandRow="1" outline="0" fieldPosition="0"/>
    </format>
    <format dxfId="9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2">
      <pivotArea type="all" dataOnly="0" outline="0" fieldPosition="0"/>
    </format>
    <format dxfId="91">
      <pivotArea outline="0" collapsedLevelsAreSubtotals="1" fieldPosition="0"/>
    </format>
    <format dxfId="90">
      <pivotArea dataOnly="0" labelOnly="1" outline="0" fieldPosition="0">
        <references count="1">
          <reference field="6" count="0"/>
        </references>
      </pivotArea>
    </format>
    <format dxfId="89">
      <pivotArea dataOnly="0" labelOnly="1" grandRow="1" outline="0" fieldPosition="0"/>
    </format>
    <format dxfId="8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7">
      <pivotArea field="3" type="button" dataOnly="0" labelOnly="1" outline="0" axis="axisPage" fieldPosition="0"/>
    </format>
    <format dxfId="86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8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50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9">
        <item x="12"/>
        <item x="24"/>
        <item x="21"/>
        <item x="22"/>
        <item x="23"/>
        <item x="16"/>
        <item x="17"/>
        <item x="3"/>
        <item x="11"/>
        <item x="25"/>
        <item x="28"/>
        <item x="0"/>
        <item x="1"/>
        <item x="2"/>
        <item x="4"/>
        <item x="5"/>
        <item x="6"/>
        <item x="7"/>
        <item x="8"/>
        <item x="9"/>
        <item x="10"/>
        <item x="13"/>
        <item x="14"/>
        <item x="15"/>
        <item x="18"/>
        <item x="19"/>
        <item x="20"/>
        <item x="26"/>
        <item x="2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29">
        <item x="21"/>
        <item x="9"/>
        <item x="8"/>
        <item x="3"/>
        <item x="22"/>
        <item x="6"/>
        <item x="4"/>
        <item x="24"/>
        <item x="16"/>
        <item x="2"/>
        <item x="18"/>
        <item x="5"/>
        <item x="1"/>
        <item x="0"/>
        <item x="7"/>
        <item x="13"/>
        <item x="27"/>
        <item x="26"/>
        <item x="23"/>
        <item x="15"/>
        <item x="10"/>
        <item x="11"/>
        <item x="12"/>
        <item x="14"/>
        <item x="17"/>
        <item x="19"/>
        <item x="20"/>
        <item x="25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5"/>
        <item x="1"/>
        <item x="7"/>
        <item x="9"/>
        <item x="0"/>
        <item x="26"/>
        <item x="6"/>
        <item x="2"/>
        <item x="16"/>
        <item x="3"/>
        <item x="13"/>
        <item x="22"/>
        <item x="4"/>
        <item x="23"/>
        <item x="18"/>
        <item x="31"/>
        <item x="17"/>
        <item x="33"/>
        <item x="28"/>
        <item x="15"/>
        <item x="8"/>
        <item x="10"/>
        <item x="11"/>
        <item x="12"/>
        <item x="14"/>
        <item x="19"/>
        <item x="20"/>
        <item x="21"/>
        <item x="24"/>
        <item x="25"/>
        <item x="27"/>
        <item x="29"/>
        <item x="30"/>
        <item x="3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9">
        <item m="1" x="8"/>
        <item x="0"/>
        <item m="1" x="27"/>
        <item m="1" x="26"/>
        <item m="1" x="17"/>
        <item m="1" x="25"/>
        <item m="1" x="16"/>
        <item x="1"/>
        <item m="1" x="28"/>
        <item m="1" x="33"/>
        <item m="1" x="37"/>
        <item m="1" x="18"/>
        <item m="1" x="9"/>
        <item m="1" x="21"/>
        <item m="1" x="38"/>
        <item x="6"/>
        <item m="1" x="29"/>
        <item m="1" x="22"/>
        <item m="1" x="34"/>
        <item m="1" x="23"/>
        <item m="1" x="14"/>
        <item m="1" x="13"/>
        <item m="1" x="32"/>
        <item m="1" x="11"/>
        <item m="1" x="10"/>
        <item m="1" x="19"/>
        <item x="2"/>
        <item m="1" x="30"/>
        <item m="1" x="15"/>
        <item x="4"/>
        <item m="1" x="24"/>
        <item x="7"/>
        <item m="1" x="20"/>
        <item m="1" x="35"/>
        <item m="1" x="36"/>
        <item m="1" x="31"/>
        <item m="1" x="12"/>
        <item x="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46">
    <i>
      <x v="1"/>
      <x v="25"/>
      <x v="1"/>
      <x v="2"/>
      <x v="11"/>
      <x/>
    </i>
    <i>
      <x v="3"/>
      <x/>
      <x v="1"/>
      <x/>
      <x v="9"/>
      <x v="7"/>
    </i>
    <i r="1">
      <x v="25"/>
      <x v="1"/>
      <x v="2"/>
      <x v="11"/>
      <x/>
    </i>
    <i>
      <x v="7"/>
      <x v="24"/>
      <x v="1"/>
      <x v="2"/>
      <x v="12"/>
      <x v="1"/>
    </i>
    <i>
      <x v="8"/>
      <x v="24"/>
      <x v="1"/>
      <x v="2"/>
      <x v="12"/>
      <x v="1"/>
    </i>
    <i>
      <x v="9"/>
      <x v="24"/>
      <x v="1"/>
      <x v="2"/>
      <x v="12"/>
      <x v="1"/>
    </i>
    <i>
      <x v="13"/>
      <x v="24"/>
      <x v="1"/>
      <x v="2"/>
      <x v="11"/>
      <x/>
    </i>
    <i>
      <x v="15"/>
      <x v="24"/>
      <x v="1"/>
      <x v="2"/>
      <x v="11"/>
      <x/>
    </i>
    <i>
      <x v="16"/>
      <x v="24"/>
      <x v="1"/>
      <x v="2"/>
      <x v="11"/>
      <x/>
    </i>
    <i>
      <x v="18"/>
      <x v="24"/>
      <x v="1"/>
      <x v="2"/>
      <x v="11"/>
      <x/>
    </i>
    <i>
      <x v="21"/>
      <x v="24"/>
      <x v="1"/>
      <x v="2"/>
      <x v="11"/>
      <x/>
    </i>
    <i>
      <x v="22"/>
      <x v="24"/>
      <x v="1"/>
      <x v="2"/>
      <x v="11"/>
      <x/>
    </i>
    <i>
      <x v="28"/>
      <x v="29"/>
      <x v="1"/>
      <x v="2"/>
      <x v="11"/>
      <x/>
    </i>
    <i>
      <x v="29"/>
      <x v="29"/>
      <x v="1"/>
      <x v="2"/>
      <x v="11"/>
      <x/>
    </i>
    <i>
      <x v="30"/>
      <x v="4"/>
      <x v="1"/>
      <x/>
      <x v="18"/>
      <x v="13"/>
    </i>
    <i>
      <x v="31"/>
      <x v="4"/>
      <x v="1"/>
      <x/>
      <x v="18"/>
      <x v="13"/>
    </i>
    <i>
      <x v="33"/>
      <x/>
      <x v="1"/>
      <x/>
      <x v="18"/>
      <x v="13"/>
    </i>
    <i>
      <x v="36"/>
      <x v="25"/>
      <x v="1"/>
      <x v="2"/>
      <x v="13"/>
      <x v="4"/>
    </i>
    <i>
      <x v="53"/>
      <x v="29"/>
      <x v="1"/>
      <x v="2"/>
      <x v="11"/>
      <x/>
    </i>
    <i>
      <x v="75"/>
      <x v="26"/>
      <x v="1"/>
      <x v="2"/>
      <x v="11"/>
      <x/>
    </i>
    <i>
      <x v="86"/>
      <x v="29"/>
      <x v="1"/>
      <x v="2"/>
      <x v="11"/>
      <x/>
    </i>
    <i>
      <x v="97"/>
      <x v="25"/>
      <x v="1"/>
      <x v="2"/>
      <x v="11"/>
      <x/>
    </i>
    <i>
      <x v="98"/>
      <x v="24"/>
      <x v="1"/>
      <x v="2"/>
      <x v="11"/>
      <x/>
    </i>
    <i>
      <x v="99"/>
      <x/>
      <x v="1"/>
      <x/>
      <x v="9"/>
      <x v="7"/>
    </i>
    <i r="1">
      <x v="25"/>
      <x v="1"/>
      <x v="2"/>
      <x v="7"/>
      <x v="5"/>
    </i>
    <i>
      <x v="100"/>
      <x v="25"/>
      <x v="1"/>
      <x v="2"/>
      <x v="11"/>
      <x/>
    </i>
    <i>
      <x v="101"/>
      <x v="25"/>
      <x v="1"/>
      <x v="2"/>
      <x v="12"/>
      <x v="1"/>
    </i>
    <i>
      <x v="102"/>
      <x/>
      <x v="1"/>
      <x/>
      <x v="9"/>
      <x v="7"/>
    </i>
    <i r="1">
      <x v="25"/>
      <x v="1"/>
      <x v="2"/>
      <x v="11"/>
      <x/>
    </i>
    <i>
      <x v="103"/>
      <x v="25"/>
      <x v="1"/>
      <x v="2"/>
      <x v="11"/>
      <x/>
    </i>
    <i>
      <x v="104"/>
      <x v="25"/>
      <x v="1"/>
      <x v="2"/>
      <x v="11"/>
      <x/>
    </i>
    <i>
      <x v="105"/>
      <x v="25"/>
      <x v="1"/>
      <x v="2"/>
      <x v="11"/>
      <x/>
    </i>
    <i>
      <x v="106"/>
      <x v="25"/>
      <x v="1"/>
      <x v="2"/>
      <x v="11"/>
      <x/>
    </i>
    <i>
      <x v="107"/>
      <x v="25"/>
      <x v="1"/>
      <x v="2"/>
      <x v="11"/>
      <x/>
    </i>
    <i>
      <x v="111"/>
      <x/>
      <x v="1"/>
      <x/>
      <x v="9"/>
      <x v="7"/>
    </i>
    <i>
      <x v="112"/>
      <x/>
      <x v="1"/>
      <x/>
      <x v="9"/>
      <x v="7"/>
    </i>
    <i r="1">
      <x v="25"/>
      <x v="1"/>
      <x v="2"/>
      <x v="28"/>
      <x v="33"/>
    </i>
    <i>
      <x v="113"/>
      <x v="25"/>
      <x v="1"/>
      <x v="2"/>
      <x v="11"/>
      <x/>
    </i>
    <i>
      <x v="121"/>
      <x v="25"/>
      <x v="1"/>
      <x v="2"/>
      <x v="11"/>
      <x/>
    </i>
    <i>
      <x v="125"/>
      <x v="25"/>
      <x v="1"/>
      <x v="2"/>
      <x v="11"/>
      <x/>
    </i>
    <i>
      <x v="126"/>
      <x v="25"/>
      <x v="1"/>
      <x v="2"/>
      <x v="11"/>
      <x/>
    </i>
    <i>
      <x v="129"/>
      <x v="29"/>
      <x v="1"/>
      <x v="2"/>
      <x v="11"/>
      <x/>
    </i>
    <i>
      <x v="131"/>
      <x v="25"/>
      <x v="1"/>
      <x v="4"/>
      <x v="11"/>
      <x/>
    </i>
    <i>
      <x v="132"/>
      <x v="31"/>
      <x v="1"/>
      <x v="2"/>
      <x v="11"/>
      <x/>
    </i>
    <i>
      <x v="133"/>
      <x v="31"/>
      <x v="1"/>
      <x v="2"/>
      <x v="11"/>
      <x/>
    </i>
    <i t="grand">
      <x/>
    </i>
  </rowItems>
  <colItems count="1">
    <i/>
  </colItems>
  <pageFields count="1">
    <pageField fld="3" item="6" hier="-1"/>
  </pageFields>
  <dataFields count="1">
    <dataField name=" VALOR " fld="14" baseField="14" baseItem="1" numFmtId="44"/>
  </dataFields>
  <formats count="43">
    <format dxfId="85">
      <pivotArea type="all" dataOnly="0" outline="0" fieldPosition="0"/>
    </format>
    <format dxfId="84">
      <pivotArea outline="0" collapsedLevelsAreSubtotals="1" fieldPosition="0"/>
    </format>
    <format dxfId="83">
      <pivotArea dataOnly="0" labelOnly="1" grandRow="1" outline="0" fieldPosition="0"/>
    </format>
    <format dxfId="82">
      <pivotArea type="all" dataOnly="0" outline="0" fieldPosition="0"/>
    </format>
    <format dxfId="81">
      <pivotArea outline="0" collapsedLevelsAreSubtotals="1" fieldPosition="0"/>
    </format>
    <format dxfId="80">
      <pivotArea dataOnly="0" labelOnly="1" grandRow="1" outline="0" fieldPosition="0"/>
    </format>
    <format dxfId="79">
      <pivotArea outline="0" collapsedLevelsAreSubtotals="1" fieldPosition="0"/>
    </format>
    <format dxfId="78">
      <pivotArea dataOnly="0" labelOnly="1" grandRow="1" outline="0" fieldPosition="0"/>
    </format>
    <format dxfId="77">
      <pivotArea dataOnly="0" labelOnly="1" grandRow="1" outline="0" fieldPosition="0"/>
    </format>
    <format dxfId="76">
      <pivotArea grandRow="1" outline="0" collapsedLevelsAreSubtotals="1" fieldPosition="0"/>
    </format>
    <format dxfId="75">
      <pivotArea dataOnly="0" labelOnly="1" grandRow="1" outline="0" fieldPosition="0"/>
    </format>
    <format dxfId="74">
      <pivotArea type="all" dataOnly="0" outline="0" fieldPosition="0"/>
    </format>
    <format dxfId="73">
      <pivotArea outline="0" collapsedLevelsAreSubtotals="1" fieldPosition="0"/>
    </format>
    <format dxfId="72">
      <pivotArea dataOnly="0" labelOnly="1" grandRow="1" outline="0" fieldPosition="0"/>
    </format>
    <format dxfId="71">
      <pivotArea field="12" type="button" dataOnly="0" labelOnly="1" outline="0" axis="axisRow" fieldPosition="1"/>
    </format>
    <format dxfId="70">
      <pivotArea field="17" type="button" dataOnly="0" labelOnly="1" outline="0" axis="axisRow" fieldPosition="2"/>
    </format>
    <format dxfId="69">
      <pivotArea field="11" type="button" dataOnly="0" labelOnly="1" outline="0" axis="axisRow" fieldPosition="3"/>
    </format>
    <format dxfId="68">
      <pivotArea field="11" type="button" dataOnly="0" labelOnly="1" outline="0" axis="axisRow" fieldPosition="3"/>
    </format>
    <format dxfId="67">
      <pivotArea field="17" type="button" dataOnly="0" labelOnly="1" outline="0" axis="axisRow" fieldPosition="2"/>
    </format>
    <format dxfId="66">
      <pivotArea field="12" type="button" dataOnly="0" labelOnly="1" outline="0" axis="axisRow" fieldPosition="1"/>
    </format>
    <format dxfId="65">
      <pivotArea field="6" type="button" dataOnly="0" labelOnly="1" outline="0" axis="axisRow" fieldPosition="0"/>
    </format>
    <format dxfId="64">
      <pivotArea field="6" type="button" dataOnly="0" labelOnly="1" outline="0" axis="axisRow" fieldPosition="0"/>
    </format>
    <format dxfId="63">
      <pivotArea field="11" type="button" dataOnly="0" labelOnly="1" outline="0" axis="axisRow" fieldPosition="3"/>
    </format>
    <format dxfId="62">
      <pivotArea grandRow="1" outline="0" collapsedLevelsAreSubtotals="1" fieldPosition="0"/>
    </format>
    <format dxfId="6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60">
      <pivotArea type="all" dataOnly="0" outline="0" fieldPosition="0"/>
    </format>
    <format dxfId="59">
      <pivotArea dataOnly="0" labelOnly="1" grandRow="1" outline="0" fieldPosition="0"/>
    </format>
    <format dxfId="58">
      <pivotArea type="all" dataOnly="0" outline="0" fieldPosition="0"/>
    </format>
    <format dxfId="57">
      <pivotArea dataOnly="0" labelOnly="1" grandRow="1" outline="0" fieldPosition="0"/>
    </format>
    <format dxfId="56">
      <pivotArea grandRow="1" outline="0" collapsedLevelsAreSubtotals="1" fieldPosition="0"/>
    </format>
    <format dxfId="55">
      <pivotArea dataOnly="0" labelOnly="1" grandRow="1" outline="0" offset="IV256" fieldPosition="0"/>
    </format>
    <format dxfId="54">
      <pivotArea type="all" dataOnly="0" outline="0" fieldPosition="0"/>
    </format>
    <format dxfId="53">
      <pivotArea outline="0" collapsedLevelsAreSubtotals="1" fieldPosition="0"/>
    </format>
    <format dxfId="52">
      <pivotArea dataOnly="0" labelOnly="1" outline="0" fieldPosition="0">
        <references count="1">
          <reference field="6" count="0"/>
        </references>
      </pivotArea>
    </format>
    <format dxfId="51">
      <pivotArea dataOnly="0" labelOnly="1" grandRow="1" outline="0" fieldPosition="0"/>
    </format>
    <format dxfId="5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9">
      <pivotArea type="all" dataOnly="0" outline="0" fieldPosition="0"/>
    </format>
    <format dxfId="48">
      <pivotArea outline="0" collapsedLevelsAreSubtotals="1" fieldPosition="0"/>
    </format>
    <format dxfId="47">
      <pivotArea dataOnly="0" labelOnly="1" outline="0" fieldPosition="0">
        <references count="1">
          <reference field="6" count="0"/>
        </references>
      </pivotArea>
    </format>
    <format dxfId="46">
      <pivotArea dataOnly="0" labelOnly="1" grandRow="1" outline="0" fieldPosition="0"/>
    </format>
    <format dxfId="4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4">
      <pivotArea field="3" type="button" dataOnly="0" labelOnly="1" outline="0" axis="axisPage" fieldPosition="0"/>
    </format>
    <format dxfId="43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9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0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9">
        <item x="12"/>
        <item x="24"/>
        <item x="21"/>
        <item x="22"/>
        <item x="23"/>
        <item x="16"/>
        <item x="17"/>
        <item x="3"/>
        <item x="11"/>
        <item x="25"/>
        <item x="28"/>
        <item x="0"/>
        <item x="1"/>
        <item x="2"/>
        <item x="4"/>
        <item x="5"/>
        <item x="6"/>
        <item x="7"/>
        <item x="8"/>
        <item x="9"/>
        <item x="10"/>
        <item x="13"/>
        <item x="14"/>
        <item x="15"/>
        <item x="18"/>
        <item x="19"/>
        <item x="20"/>
        <item x="26"/>
        <item x="2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29">
        <item x="21"/>
        <item x="9"/>
        <item x="8"/>
        <item x="3"/>
        <item x="22"/>
        <item x="6"/>
        <item x="4"/>
        <item x="24"/>
        <item x="16"/>
        <item x="2"/>
        <item x="18"/>
        <item x="5"/>
        <item x="1"/>
        <item x="0"/>
        <item x="7"/>
        <item x="13"/>
        <item x="27"/>
        <item x="26"/>
        <item x="23"/>
        <item x="15"/>
        <item x="10"/>
        <item x="11"/>
        <item x="12"/>
        <item x="14"/>
        <item x="17"/>
        <item x="19"/>
        <item x="20"/>
        <item x="25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5"/>
        <item x="1"/>
        <item x="7"/>
        <item x="9"/>
        <item x="0"/>
        <item x="26"/>
        <item x="6"/>
        <item x="2"/>
        <item x="16"/>
        <item x="3"/>
        <item x="13"/>
        <item x="22"/>
        <item x="4"/>
        <item x="23"/>
        <item x="18"/>
        <item x="31"/>
        <item x="17"/>
        <item x="33"/>
        <item x="28"/>
        <item x="15"/>
        <item x="8"/>
        <item x="10"/>
        <item x="11"/>
        <item x="12"/>
        <item x="14"/>
        <item x="19"/>
        <item x="20"/>
        <item x="21"/>
        <item x="24"/>
        <item x="25"/>
        <item x="27"/>
        <item x="29"/>
        <item x="30"/>
        <item x="3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9">
        <item m="1" x="8"/>
        <item x="0"/>
        <item m="1" x="27"/>
        <item m="1" x="26"/>
        <item m="1" x="17"/>
        <item m="1" x="25"/>
        <item m="1" x="16"/>
        <item x="1"/>
        <item m="1" x="28"/>
        <item m="1" x="33"/>
        <item m="1" x="37"/>
        <item m="1" x="18"/>
        <item m="1" x="9"/>
        <item m="1" x="21"/>
        <item m="1" x="38"/>
        <item x="6"/>
        <item m="1" x="29"/>
        <item m="1" x="22"/>
        <item m="1" x="34"/>
        <item m="1" x="23"/>
        <item m="1" x="14"/>
        <item m="1" x="13"/>
        <item m="1" x="32"/>
        <item m="1" x="11"/>
        <item m="1" x="10"/>
        <item m="1" x="19"/>
        <item x="2"/>
        <item m="1" x="30"/>
        <item m="1" x="15"/>
        <item x="4"/>
        <item m="1" x="24"/>
        <item x="7"/>
        <item m="1" x="20"/>
        <item m="1" x="35"/>
        <item m="1" x="36"/>
        <item m="1" x="31"/>
        <item m="1" x="12"/>
        <item x="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6">
    <i>
      <x v="10"/>
      <x v="24"/>
      <x v="26"/>
      <x v="2"/>
      <x v="6"/>
      <x v="2"/>
    </i>
    <i>
      <x v="11"/>
      <x v="24"/>
      <x v="26"/>
      <x v="2"/>
      <x v="6"/>
      <x v="2"/>
    </i>
    <i>
      <x v="30"/>
      <x v="27"/>
      <x v="29"/>
      <x v="2"/>
      <x/>
      <x v="17"/>
    </i>
    <i>
      <x v="37"/>
      <x v="25"/>
      <x v="38"/>
      <x v="2"/>
      <x v="6"/>
      <x v="1"/>
    </i>
    <i>
      <x v="78"/>
      <x v="25"/>
      <x v="1"/>
      <x v="2"/>
      <x v="12"/>
      <x v="1"/>
    </i>
    <i t="grand">
      <x/>
    </i>
  </rowItems>
  <colItems count="1">
    <i/>
  </colItems>
  <pageFields count="1">
    <pageField fld="3" item="10" hier="-1"/>
  </pageFields>
  <dataFields count="1">
    <dataField name=" VALOR " fld="14" baseField="14" baseItem="1" numFmtId="44"/>
  </dataFields>
  <formats count="43">
    <format dxfId="42">
      <pivotArea type="all" dataOnly="0" outline="0" fieldPosition="0"/>
    </format>
    <format dxfId="41">
      <pivotArea outline="0" collapsedLevelsAreSubtotals="1" fieldPosition="0"/>
    </format>
    <format dxfId="40">
      <pivotArea dataOnly="0" labelOnly="1" grandRow="1" outline="0" fieldPosition="0"/>
    </format>
    <format dxfId="39">
      <pivotArea type="all" dataOnly="0" outline="0" fieldPosition="0"/>
    </format>
    <format dxfId="38">
      <pivotArea outline="0" collapsedLevelsAreSubtotals="1" fieldPosition="0"/>
    </format>
    <format dxfId="37">
      <pivotArea dataOnly="0" labelOnly="1" grandRow="1" outline="0" fieldPosition="0"/>
    </format>
    <format dxfId="36">
      <pivotArea outline="0" collapsedLevelsAreSubtotals="1" fieldPosition="0"/>
    </format>
    <format dxfId="35">
      <pivotArea dataOnly="0" labelOnly="1" grandRow="1" outline="0" fieldPosition="0"/>
    </format>
    <format dxfId="34">
      <pivotArea dataOnly="0" labelOnly="1" grandRow="1" outline="0" fieldPosition="0"/>
    </format>
    <format dxfId="33">
      <pivotArea grandRow="1" outline="0" collapsedLevelsAreSubtotals="1" fieldPosition="0"/>
    </format>
    <format dxfId="32">
      <pivotArea dataOnly="0" labelOnly="1" grandRow="1" outline="0" fieldPosition="0"/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dataOnly="0" labelOnly="1" grandRow="1" outline="0" fieldPosition="0"/>
    </format>
    <format dxfId="28">
      <pivotArea field="12" type="button" dataOnly="0" labelOnly="1" outline="0" axis="axisRow" fieldPosition="1"/>
    </format>
    <format dxfId="27">
      <pivotArea field="17" type="button" dataOnly="0" labelOnly="1" outline="0" axis="axisRow" fieldPosition="2"/>
    </format>
    <format dxfId="26">
      <pivotArea field="11" type="button" dataOnly="0" labelOnly="1" outline="0" axis="axisRow" fieldPosition="3"/>
    </format>
    <format dxfId="25">
      <pivotArea field="11" type="button" dataOnly="0" labelOnly="1" outline="0" axis="axisRow" fieldPosition="3"/>
    </format>
    <format dxfId="24">
      <pivotArea field="17" type="button" dataOnly="0" labelOnly="1" outline="0" axis="axisRow" fieldPosition="2"/>
    </format>
    <format dxfId="23">
      <pivotArea field="12" type="button" dataOnly="0" labelOnly="1" outline="0" axis="axisRow" fieldPosition="1"/>
    </format>
    <format dxfId="22">
      <pivotArea field="6" type="button" dataOnly="0" labelOnly="1" outline="0" axis="axisRow" fieldPosition="0"/>
    </format>
    <format dxfId="21">
      <pivotArea field="6" type="button" dataOnly="0" labelOnly="1" outline="0" axis="axisRow" fieldPosition="0"/>
    </format>
    <format dxfId="20">
      <pivotArea field="11" type="button" dataOnly="0" labelOnly="1" outline="0" axis="axisRow" fieldPosition="3"/>
    </format>
    <format dxfId="19">
      <pivotArea grandRow="1" outline="0" collapsedLevelsAreSubtotals="1" fieldPosition="0"/>
    </format>
    <format dxfId="1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7">
      <pivotArea type="all" dataOnly="0" outline="0" fieldPosition="0"/>
    </format>
    <format dxfId="16">
      <pivotArea dataOnly="0" labelOnly="1" grandRow="1" outline="0" fieldPosition="0"/>
    </format>
    <format dxfId="15">
      <pivotArea type="all" dataOnly="0" outline="0" fieldPosition="0"/>
    </format>
    <format dxfId="14">
      <pivotArea dataOnly="0" labelOnly="1" grandRow="1" outline="0" fieldPosition="0"/>
    </format>
    <format dxfId="13">
      <pivotArea grandRow="1" outline="0" collapsedLevelsAreSubtotals="1" fieldPosition="0"/>
    </format>
    <format dxfId="12">
      <pivotArea dataOnly="0" labelOnly="1" grandRow="1" outline="0" offset="IV256" fieldPosition="0"/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dataOnly="0" labelOnly="1" outline="0" fieldPosition="0">
        <references count="1">
          <reference field="6" count="0"/>
        </references>
      </pivotArea>
    </format>
    <format dxfId="8">
      <pivotArea dataOnly="0" labelOnly="1" grandRow="1" outline="0" fieldPosition="0"/>
    </format>
    <format dxfId="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dataOnly="0" labelOnly="1" outline="0" fieldPosition="0">
        <references count="1">
          <reference field="6" count="0"/>
        </references>
      </pivotArea>
    </format>
    <format dxfId="3">
      <pivotArea dataOnly="0" labelOnly="1" grandRow="1" outline="0" fieldPosition="0"/>
    </format>
    <format dxfId="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">
      <pivotArea field="3" type="button" dataOnly="0" labelOnly="1" outline="0" axis="axisPage" fieldPosition="0"/>
    </format>
    <format dxfId="0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9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9">
        <item x="12"/>
        <item x="24"/>
        <item x="21"/>
        <item x="22"/>
        <item x="23"/>
        <item x="16"/>
        <item x="17"/>
        <item x="3"/>
        <item x="11"/>
        <item x="25"/>
        <item x="28"/>
        <item x="0"/>
        <item x="1"/>
        <item x="2"/>
        <item x="4"/>
        <item x="5"/>
        <item x="6"/>
        <item x="7"/>
        <item x="8"/>
        <item x="9"/>
        <item x="10"/>
        <item x="13"/>
        <item x="14"/>
        <item x="15"/>
        <item x="18"/>
        <item x="19"/>
        <item x="20"/>
        <item x="26"/>
        <item x="2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29">
        <item x="21"/>
        <item x="9"/>
        <item x="8"/>
        <item x="3"/>
        <item x="22"/>
        <item x="6"/>
        <item x="4"/>
        <item x="24"/>
        <item x="16"/>
        <item x="2"/>
        <item x="18"/>
        <item x="5"/>
        <item x="1"/>
        <item x="0"/>
        <item x="7"/>
        <item x="13"/>
        <item x="27"/>
        <item x="26"/>
        <item x="23"/>
        <item x="15"/>
        <item x="10"/>
        <item x="11"/>
        <item x="12"/>
        <item x="14"/>
        <item x="17"/>
        <item x="19"/>
        <item x="20"/>
        <item x="25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5"/>
        <item x="1"/>
        <item x="7"/>
        <item x="9"/>
        <item x="0"/>
        <item x="26"/>
        <item x="6"/>
        <item x="2"/>
        <item x="16"/>
        <item x="3"/>
        <item x="13"/>
        <item x="22"/>
        <item x="4"/>
        <item x="23"/>
        <item x="18"/>
        <item x="31"/>
        <item x="17"/>
        <item x="33"/>
        <item x="28"/>
        <item x="15"/>
        <item x="8"/>
        <item x="10"/>
        <item x="11"/>
        <item x="12"/>
        <item x="14"/>
        <item x="19"/>
        <item x="20"/>
        <item x="21"/>
        <item x="24"/>
        <item x="25"/>
        <item x="27"/>
        <item x="29"/>
        <item x="30"/>
        <item x="3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9">
        <item m="1" x="8"/>
        <item x="0"/>
        <item m="1" x="27"/>
        <item m="1" x="26"/>
        <item m="1" x="17"/>
        <item m="1" x="25"/>
        <item m="1" x="16"/>
        <item m="1" x="34"/>
        <item m="1" x="9"/>
        <item m="1" x="21"/>
        <item m="1" x="38"/>
        <item m="1" x="29"/>
        <item m="1" x="22"/>
        <item m="1" x="28"/>
        <item m="1" x="33"/>
        <item m="1" x="37"/>
        <item m="1" x="18"/>
        <item x="1"/>
        <item x="6"/>
        <item m="1" x="23"/>
        <item m="1" x="14"/>
        <item m="1" x="13"/>
        <item m="1" x="32"/>
        <item m="1" x="11"/>
        <item m="1" x="10"/>
        <item m="1" x="19"/>
        <item x="2"/>
        <item m="1" x="30"/>
        <item m="1" x="15"/>
        <item x="4"/>
        <item m="1" x="24"/>
        <item x="7"/>
        <item m="1" x="20"/>
        <item m="1" x="35"/>
        <item m="1" x="36"/>
        <item m="1" x="31"/>
        <item m="1" x="12"/>
        <item x="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5">
    <i>
      <x v="23"/>
      <x v="11"/>
      <x v="1"/>
      <x v="1"/>
      <x v="11"/>
      <x/>
    </i>
    <i>
      <x v="31"/>
      <x v="10"/>
      <x v="1"/>
      <x v="1"/>
      <x v="13"/>
      <x v="4"/>
    </i>
    <i>
      <x v="33"/>
      <x v="9"/>
      <x v="1"/>
      <x v="1"/>
      <x v="13"/>
      <x v="4"/>
    </i>
    <i>
      <x v="113"/>
      <x v="9"/>
      <x v="1"/>
      <x v="1"/>
      <x v="12"/>
      <x v="1"/>
    </i>
    <i t="grand">
      <x/>
    </i>
  </rowItems>
  <colItems count="1">
    <i/>
  </colItems>
  <pageFields count="1">
    <pageField fld="3" item="24" hier="-1"/>
  </pageFields>
  <dataFields count="1">
    <dataField name=" VALOR " fld="14" baseField="14" baseItem="1" numFmtId="44"/>
  </dataFields>
  <formats count="42">
    <format dxfId="1153">
      <pivotArea type="all" dataOnly="0" outline="0" fieldPosition="0"/>
    </format>
    <format dxfId="1152">
      <pivotArea outline="0" collapsedLevelsAreSubtotals="1" fieldPosition="0"/>
    </format>
    <format dxfId="1151">
      <pivotArea dataOnly="0" labelOnly="1" grandRow="1" outline="0" fieldPosition="0"/>
    </format>
    <format dxfId="1150">
      <pivotArea type="all" dataOnly="0" outline="0" fieldPosition="0"/>
    </format>
    <format dxfId="1149">
      <pivotArea outline="0" collapsedLevelsAreSubtotals="1" fieldPosition="0"/>
    </format>
    <format dxfId="1148">
      <pivotArea dataOnly="0" labelOnly="1" grandRow="1" outline="0" fieldPosition="0"/>
    </format>
    <format dxfId="1147">
      <pivotArea outline="0" collapsedLevelsAreSubtotals="1" fieldPosition="0"/>
    </format>
    <format dxfId="1146">
      <pivotArea dataOnly="0" labelOnly="1" grandRow="1" outline="0" fieldPosition="0"/>
    </format>
    <format dxfId="1145">
      <pivotArea dataOnly="0" labelOnly="1" grandRow="1" outline="0" fieldPosition="0"/>
    </format>
    <format dxfId="1144">
      <pivotArea grandRow="1" outline="0" collapsedLevelsAreSubtotals="1" fieldPosition="0"/>
    </format>
    <format dxfId="1143">
      <pivotArea dataOnly="0" labelOnly="1" grandRow="1" outline="0" fieldPosition="0"/>
    </format>
    <format dxfId="1142">
      <pivotArea type="all" dataOnly="0" outline="0" fieldPosition="0"/>
    </format>
    <format dxfId="1141">
      <pivotArea outline="0" collapsedLevelsAreSubtotals="1" fieldPosition="0"/>
    </format>
    <format dxfId="1140">
      <pivotArea dataOnly="0" labelOnly="1" grandRow="1" outline="0" fieldPosition="0"/>
    </format>
    <format dxfId="1139">
      <pivotArea field="12" type="button" dataOnly="0" labelOnly="1" outline="0" axis="axisRow" fieldPosition="1"/>
    </format>
    <format dxfId="1138">
      <pivotArea field="17" type="button" dataOnly="0" labelOnly="1" outline="0" axis="axisRow" fieldPosition="2"/>
    </format>
    <format dxfId="1137">
      <pivotArea field="11" type="button" dataOnly="0" labelOnly="1" outline="0" axis="axisRow" fieldPosition="3"/>
    </format>
    <format dxfId="1136">
      <pivotArea field="11" type="button" dataOnly="0" labelOnly="1" outline="0" axis="axisRow" fieldPosition="3"/>
    </format>
    <format dxfId="1135">
      <pivotArea field="17" type="button" dataOnly="0" labelOnly="1" outline="0" axis="axisRow" fieldPosition="2"/>
    </format>
    <format dxfId="1134">
      <pivotArea field="12" type="button" dataOnly="0" labelOnly="1" outline="0" axis="axisRow" fieldPosition="1"/>
    </format>
    <format dxfId="1133">
      <pivotArea field="6" type="button" dataOnly="0" labelOnly="1" outline="0" axis="axisRow" fieldPosition="0"/>
    </format>
    <format dxfId="1132">
      <pivotArea field="6" type="button" dataOnly="0" labelOnly="1" outline="0" axis="axisRow" fieldPosition="0"/>
    </format>
    <format dxfId="1131">
      <pivotArea field="11" type="button" dataOnly="0" labelOnly="1" outline="0" axis="axisRow" fieldPosition="3"/>
    </format>
    <format dxfId="1130">
      <pivotArea grandRow="1" outline="0" collapsedLevelsAreSubtotals="1" fieldPosition="0"/>
    </format>
    <format dxfId="112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128">
      <pivotArea type="all" dataOnly="0" outline="0" fieldPosition="0"/>
    </format>
    <format dxfId="1127">
      <pivotArea dataOnly="0" labelOnly="1" grandRow="1" outline="0" fieldPosition="0"/>
    </format>
    <format dxfId="1126">
      <pivotArea type="all" dataOnly="0" outline="0" fieldPosition="0"/>
    </format>
    <format dxfId="1125">
      <pivotArea dataOnly="0" labelOnly="1" grandRow="1" outline="0" fieldPosition="0"/>
    </format>
    <format dxfId="1124">
      <pivotArea grandRow="1" outline="0" collapsedLevelsAreSubtotals="1" fieldPosition="0"/>
    </format>
    <format dxfId="1123">
      <pivotArea dataOnly="0" labelOnly="1" grandRow="1" outline="0" offset="IV256" fieldPosition="0"/>
    </format>
    <format dxfId="1122">
      <pivotArea type="all" dataOnly="0" outline="0" fieldPosition="0"/>
    </format>
    <format dxfId="1121">
      <pivotArea outline="0" collapsedLevelsAreSubtotals="1" fieldPosition="0"/>
    </format>
    <format dxfId="1120">
      <pivotArea dataOnly="0" labelOnly="1" outline="0" fieldPosition="0">
        <references count="1">
          <reference field="6" count="0"/>
        </references>
      </pivotArea>
    </format>
    <format dxfId="1119">
      <pivotArea dataOnly="0" labelOnly="1" grandRow="1" outline="0" fieldPosition="0"/>
    </format>
    <format dxfId="111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17">
      <pivotArea type="all" dataOnly="0" outline="0" fieldPosition="0"/>
    </format>
    <format dxfId="1116">
      <pivotArea outline="0" collapsedLevelsAreSubtotals="1" fieldPosition="0"/>
    </format>
    <format dxfId="1115">
      <pivotArea dataOnly="0" labelOnly="1" outline="0" fieldPosition="0">
        <references count="1">
          <reference field="6" count="0"/>
        </references>
      </pivotArea>
    </format>
    <format dxfId="1114">
      <pivotArea dataOnly="0" labelOnly="1" grandRow="1" outline="0" fieldPosition="0"/>
    </format>
    <format dxfId="111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12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4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41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9">
        <item x="12"/>
        <item x="24"/>
        <item x="21"/>
        <item x="22"/>
        <item x="23"/>
        <item x="16"/>
        <item x="17"/>
        <item x="3"/>
        <item x="11"/>
        <item x="25"/>
        <item x="28"/>
        <item x="0"/>
        <item x="1"/>
        <item x="2"/>
        <item x="4"/>
        <item x="5"/>
        <item x="6"/>
        <item x="7"/>
        <item x="8"/>
        <item x="9"/>
        <item x="10"/>
        <item x="13"/>
        <item x="14"/>
        <item x="15"/>
        <item x="18"/>
        <item x="19"/>
        <item x="20"/>
        <item x="26"/>
        <item x="2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29">
        <item x="21"/>
        <item x="9"/>
        <item x="8"/>
        <item x="3"/>
        <item x="22"/>
        <item x="6"/>
        <item x="4"/>
        <item x="24"/>
        <item x="16"/>
        <item x="2"/>
        <item x="18"/>
        <item x="5"/>
        <item x="1"/>
        <item x="0"/>
        <item x="7"/>
        <item x="13"/>
        <item x="27"/>
        <item x="26"/>
        <item x="23"/>
        <item x="15"/>
        <item x="10"/>
        <item x="11"/>
        <item x="12"/>
        <item x="14"/>
        <item x="17"/>
        <item x="19"/>
        <item x="20"/>
        <item x="25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5"/>
        <item x="1"/>
        <item x="7"/>
        <item x="9"/>
        <item x="0"/>
        <item x="26"/>
        <item x="6"/>
        <item x="2"/>
        <item x="16"/>
        <item x="3"/>
        <item x="13"/>
        <item x="22"/>
        <item x="4"/>
        <item x="23"/>
        <item x="18"/>
        <item x="31"/>
        <item x="17"/>
        <item x="33"/>
        <item x="28"/>
        <item x="15"/>
        <item x="8"/>
        <item x="10"/>
        <item x="11"/>
        <item x="12"/>
        <item x="14"/>
        <item x="19"/>
        <item x="20"/>
        <item x="21"/>
        <item x="24"/>
        <item x="25"/>
        <item x="27"/>
        <item x="29"/>
        <item x="30"/>
        <item x="3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9">
        <item m="1" x="8"/>
        <item x="0"/>
        <item m="1" x="27"/>
        <item m="1" x="26"/>
        <item m="1" x="17"/>
        <item m="1" x="25"/>
        <item m="1" x="16"/>
        <item m="1" x="34"/>
        <item m="1" x="9"/>
        <item m="1" x="21"/>
        <item m="1" x="38"/>
        <item m="1" x="29"/>
        <item m="1" x="22"/>
        <item m="1" x="28"/>
        <item m="1" x="33"/>
        <item m="1" x="37"/>
        <item m="1" x="18"/>
        <item x="1"/>
        <item x="6"/>
        <item m="1" x="23"/>
        <item m="1" x="14"/>
        <item m="1" x="13"/>
        <item m="1" x="32"/>
        <item m="1" x="11"/>
        <item m="1" x="10"/>
        <item m="1" x="19"/>
        <item x="2"/>
        <item m="1" x="30"/>
        <item m="1" x="15"/>
        <item x="4"/>
        <item m="1" x="24"/>
        <item x="7"/>
        <item m="1" x="20"/>
        <item m="1" x="35"/>
        <item m="1" x="36"/>
        <item m="1" x="31"/>
        <item m="1" x="12"/>
        <item x="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37">
    <i>
      <x/>
      <x/>
      <x v="1"/>
      <x/>
      <x v="12"/>
      <x v="1"/>
    </i>
    <i>
      <x v="1"/>
      <x/>
      <x v="1"/>
      <x/>
      <x v="11"/>
      <x/>
    </i>
    <i>
      <x v="4"/>
      <x v="1"/>
      <x v="1"/>
      <x/>
      <x v="12"/>
      <x v="1"/>
    </i>
    <i>
      <x v="5"/>
      <x v="1"/>
      <x v="1"/>
      <x/>
      <x v="6"/>
      <x v="12"/>
    </i>
    <i>
      <x v="6"/>
      <x v="1"/>
      <x v="1"/>
      <x/>
      <x v="13"/>
      <x v="4"/>
    </i>
    <i>
      <x v="7"/>
      <x v="1"/>
      <x v="1"/>
      <x/>
      <x v="11"/>
      <x/>
    </i>
    <i>
      <x v="8"/>
      <x v="1"/>
      <x v="1"/>
      <x/>
      <x v="11"/>
      <x/>
    </i>
    <i>
      <x v="9"/>
      <x v="1"/>
      <x v="1"/>
      <x/>
      <x v="11"/>
      <x/>
    </i>
    <i>
      <x v="10"/>
      <x v="1"/>
      <x v="1"/>
      <x/>
      <x v="3"/>
      <x v="9"/>
    </i>
    <i>
      <x v="11"/>
      <x v="1"/>
      <x v="1"/>
      <x/>
      <x v="3"/>
      <x v="9"/>
    </i>
    <i>
      <x v="12"/>
      <x v="1"/>
      <x v="1"/>
      <x/>
      <x v="12"/>
      <x v="1"/>
    </i>
    <i>
      <x v="13"/>
      <x v="1"/>
      <x v="1"/>
      <x/>
      <x v="5"/>
      <x v="6"/>
    </i>
    <i>
      <x v="14"/>
      <x v="1"/>
      <x v="1"/>
      <x/>
      <x v="14"/>
      <x v="2"/>
    </i>
    <i>
      <x v="15"/>
      <x v="1"/>
      <x v="1"/>
      <x/>
      <x v="2"/>
      <x v="20"/>
    </i>
    <i>
      <x v="16"/>
      <x v="1"/>
      <x v="1"/>
      <x/>
      <x v="13"/>
      <x v="4"/>
    </i>
    <i>
      <x v="17"/>
      <x v="1"/>
      <x v="1"/>
      <x/>
      <x v="14"/>
      <x v="2"/>
    </i>
    <i>
      <x v="18"/>
      <x v="1"/>
      <x v="1"/>
      <x/>
      <x v="14"/>
      <x v="2"/>
    </i>
    <i>
      <x v="19"/>
      <x v="1"/>
      <x v="1"/>
      <x/>
      <x v="14"/>
      <x v="2"/>
    </i>
    <i>
      <x v="20"/>
      <x v="1"/>
      <x v="1"/>
      <x/>
      <x v="1"/>
      <x v="3"/>
    </i>
    <i>
      <x v="21"/>
      <x v="1"/>
      <x v="1"/>
      <x/>
      <x v="1"/>
      <x v="3"/>
    </i>
    <i>
      <x v="22"/>
      <x v="1"/>
      <x v="1"/>
      <x/>
      <x v="14"/>
      <x v="2"/>
    </i>
    <i>
      <x v="23"/>
      <x v="2"/>
      <x v="1"/>
      <x/>
      <x v="11"/>
      <x/>
    </i>
    <i>
      <x v="24"/>
      <x v="3"/>
      <x v="1"/>
      <x/>
      <x v="3"/>
      <x v="9"/>
    </i>
    <i>
      <x v="25"/>
      <x v="3"/>
      <x v="17"/>
      <x/>
      <x v="14"/>
      <x v="2"/>
    </i>
    <i>
      <x v="26"/>
      <x v="3"/>
      <x v="17"/>
      <x/>
      <x v="2"/>
      <x v="20"/>
    </i>
    <i>
      <x v="27"/>
      <x v="3"/>
      <x v="17"/>
      <x/>
      <x v="13"/>
      <x v="4"/>
    </i>
    <i>
      <x v="28"/>
      <x v="3"/>
      <x v="17"/>
      <x/>
      <x v="14"/>
      <x v="2"/>
    </i>
    <i>
      <x v="29"/>
      <x v="3"/>
      <x v="1"/>
      <x/>
      <x v="5"/>
      <x v="6"/>
    </i>
    <i>
      <x v="30"/>
      <x v="4"/>
      <x v="1"/>
      <x/>
      <x v="20"/>
      <x v="21"/>
    </i>
    <i>
      <x v="31"/>
      <x v="4"/>
      <x v="1"/>
      <x/>
      <x v="20"/>
      <x v="21"/>
    </i>
    <i>
      <x v="32"/>
      <x/>
      <x v="1"/>
      <x/>
      <x v="13"/>
      <x v="4"/>
    </i>
    <i>
      <x v="33"/>
      <x/>
      <x v="1"/>
      <x/>
      <x v="20"/>
      <x v="21"/>
    </i>
    <i>
      <x v="34"/>
      <x/>
      <x v="1"/>
      <x/>
      <x v="11"/>
      <x/>
    </i>
    <i>
      <x v="35"/>
      <x/>
      <x v="1"/>
      <x/>
      <x v="11"/>
      <x/>
    </i>
    <i>
      <x v="36"/>
      <x/>
      <x v="1"/>
      <x/>
      <x v="14"/>
      <x v="2"/>
    </i>
    <i>
      <x v="37"/>
      <x/>
      <x v="1"/>
      <x/>
      <x v="3"/>
      <x v="9"/>
    </i>
    <i t="grand">
      <x/>
    </i>
  </rowItems>
  <colItems count="1">
    <i/>
  </colItems>
  <pageFields count="1">
    <pageField fld="3" item="7" hier="-1"/>
  </pageFields>
  <dataFields count="1">
    <dataField name=" VALOR " fld="14" baseField="14" baseItem="1" numFmtId="44"/>
  </dataFields>
  <formats count="43">
    <format dxfId="1111">
      <pivotArea type="all" dataOnly="0" outline="0" fieldPosition="0"/>
    </format>
    <format dxfId="1110">
      <pivotArea outline="0" collapsedLevelsAreSubtotals="1" fieldPosition="0"/>
    </format>
    <format dxfId="1109">
      <pivotArea dataOnly="0" labelOnly="1" grandRow="1" outline="0" fieldPosition="0"/>
    </format>
    <format dxfId="1108">
      <pivotArea type="all" dataOnly="0" outline="0" fieldPosition="0"/>
    </format>
    <format dxfId="1107">
      <pivotArea outline="0" collapsedLevelsAreSubtotals="1" fieldPosition="0"/>
    </format>
    <format dxfId="1106">
      <pivotArea dataOnly="0" labelOnly="1" grandRow="1" outline="0" fieldPosition="0"/>
    </format>
    <format dxfId="1105">
      <pivotArea outline="0" collapsedLevelsAreSubtotals="1" fieldPosition="0"/>
    </format>
    <format dxfId="1104">
      <pivotArea dataOnly="0" labelOnly="1" grandRow="1" outline="0" fieldPosition="0"/>
    </format>
    <format dxfId="1103">
      <pivotArea dataOnly="0" labelOnly="1" grandRow="1" outline="0" fieldPosition="0"/>
    </format>
    <format dxfId="1102">
      <pivotArea grandRow="1" outline="0" collapsedLevelsAreSubtotals="1" fieldPosition="0"/>
    </format>
    <format dxfId="1101">
      <pivotArea dataOnly="0" labelOnly="1" grandRow="1" outline="0" fieldPosition="0"/>
    </format>
    <format dxfId="1100">
      <pivotArea type="all" dataOnly="0" outline="0" fieldPosition="0"/>
    </format>
    <format dxfId="1099">
      <pivotArea outline="0" collapsedLevelsAreSubtotals="1" fieldPosition="0"/>
    </format>
    <format dxfId="1098">
      <pivotArea dataOnly="0" labelOnly="1" grandRow="1" outline="0" fieldPosition="0"/>
    </format>
    <format dxfId="1097">
      <pivotArea field="12" type="button" dataOnly="0" labelOnly="1" outline="0" axis="axisRow" fieldPosition="1"/>
    </format>
    <format dxfId="1096">
      <pivotArea field="17" type="button" dataOnly="0" labelOnly="1" outline="0" axis="axisRow" fieldPosition="2"/>
    </format>
    <format dxfId="1095">
      <pivotArea field="11" type="button" dataOnly="0" labelOnly="1" outline="0" axis="axisRow" fieldPosition="3"/>
    </format>
    <format dxfId="1094">
      <pivotArea field="11" type="button" dataOnly="0" labelOnly="1" outline="0" axis="axisRow" fieldPosition="3"/>
    </format>
    <format dxfId="1093">
      <pivotArea field="17" type="button" dataOnly="0" labelOnly="1" outline="0" axis="axisRow" fieldPosition="2"/>
    </format>
    <format dxfId="1092">
      <pivotArea field="12" type="button" dataOnly="0" labelOnly="1" outline="0" axis="axisRow" fieldPosition="1"/>
    </format>
    <format dxfId="1091">
      <pivotArea field="6" type="button" dataOnly="0" labelOnly="1" outline="0" axis="axisRow" fieldPosition="0"/>
    </format>
    <format dxfId="1090">
      <pivotArea field="6" type="button" dataOnly="0" labelOnly="1" outline="0" axis="axisRow" fieldPosition="0"/>
    </format>
    <format dxfId="1089">
      <pivotArea field="11" type="button" dataOnly="0" labelOnly="1" outline="0" axis="axisRow" fieldPosition="3"/>
    </format>
    <format dxfId="1088">
      <pivotArea grandRow="1" outline="0" collapsedLevelsAreSubtotals="1" fieldPosition="0"/>
    </format>
    <format dxfId="108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086">
      <pivotArea type="all" dataOnly="0" outline="0" fieldPosition="0"/>
    </format>
    <format dxfId="1085">
      <pivotArea dataOnly="0" labelOnly="1" grandRow="1" outline="0" fieldPosition="0"/>
    </format>
    <format dxfId="1084">
      <pivotArea type="all" dataOnly="0" outline="0" fieldPosition="0"/>
    </format>
    <format dxfId="1083">
      <pivotArea dataOnly="0" labelOnly="1" grandRow="1" outline="0" fieldPosition="0"/>
    </format>
    <format dxfId="1082">
      <pivotArea grandRow="1" outline="0" collapsedLevelsAreSubtotals="1" fieldPosition="0"/>
    </format>
    <format dxfId="1081">
      <pivotArea dataOnly="0" labelOnly="1" grandRow="1" outline="0" offset="IV256" fieldPosition="0"/>
    </format>
    <format dxfId="1080">
      <pivotArea type="all" dataOnly="0" outline="0" fieldPosition="0"/>
    </format>
    <format dxfId="1079">
      <pivotArea outline="0" collapsedLevelsAreSubtotals="1" fieldPosition="0"/>
    </format>
    <format dxfId="1078">
      <pivotArea dataOnly="0" labelOnly="1" outline="0" fieldPosition="0">
        <references count="1">
          <reference field="6" count="0"/>
        </references>
      </pivotArea>
    </format>
    <format dxfId="1077">
      <pivotArea dataOnly="0" labelOnly="1" grandRow="1" outline="0" fieldPosition="0"/>
    </format>
    <format dxfId="107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75">
      <pivotArea type="all" dataOnly="0" outline="0" fieldPosition="0"/>
    </format>
    <format dxfId="1074">
      <pivotArea outline="0" collapsedLevelsAreSubtotals="1" fieldPosition="0"/>
    </format>
    <format dxfId="1073">
      <pivotArea dataOnly="0" labelOnly="1" outline="0" fieldPosition="0">
        <references count="1">
          <reference field="6" count="0"/>
        </references>
      </pivotArea>
    </format>
    <format dxfId="1072">
      <pivotArea dataOnly="0" labelOnly="1" grandRow="1" outline="0" fieldPosition="0"/>
    </format>
    <format dxfId="107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70">
      <pivotArea field="3" type="button" dataOnly="0" labelOnly="1" outline="0" axis="axisPage" fieldPosition="0"/>
    </format>
    <format dxfId="1069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5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1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9">
        <item x="12"/>
        <item x="24"/>
        <item x="21"/>
        <item x="22"/>
        <item x="23"/>
        <item x="16"/>
        <item x="17"/>
        <item x="3"/>
        <item x="11"/>
        <item x="25"/>
        <item x="28"/>
        <item x="0"/>
        <item x="1"/>
        <item x="2"/>
        <item x="4"/>
        <item x="5"/>
        <item x="6"/>
        <item x="7"/>
        <item x="8"/>
        <item x="9"/>
        <item x="10"/>
        <item x="13"/>
        <item x="14"/>
        <item x="15"/>
        <item x="18"/>
        <item x="19"/>
        <item x="20"/>
        <item x="26"/>
        <item x="2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29">
        <item x="21"/>
        <item x="9"/>
        <item x="8"/>
        <item x="3"/>
        <item x="22"/>
        <item x="6"/>
        <item x="4"/>
        <item x="24"/>
        <item x="16"/>
        <item x="2"/>
        <item x="18"/>
        <item x="5"/>
        <item x="1"/>
        <item x="0"/>
        <item x="7"/>
        <item x="13"/>
        <item x="27"/>
        <item x="26"/>
        <item x="23"/>
        <item x="15"/>
        <item x="10"/>
        <item x="11"/>
        <item x="12"/>
        <item x="14"/>
        <item x="17"/>
        <item x="19"/>
        <item x="20"/>
        <item x="25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5"/>
        <item x="1"/>
        <item x="7"/>
        <item x="9"/>
        <item x="0"/>
        <item x="26"/>
        <item x="6"/>
        <item x="2"/>
        <item x="16"/>
        <item x="3"/>
        <item x="13"/>
        <item x="22"/>
        <item x="4"/>
        <item x="23"/>
        <item x="18"/>
        <item x="31"/>
        <item x="17"/>
        <item x="33"/>
        <item x="28"/>
        <item x="15"/>
        <item x="8"/>
        <item x="10"/>
        <item x="11"/>
        <item x="12"/>
        <item x="14"/>
        <item x="19"/>
        <item x="20"/>
        <item x="21"/>
        <item x="24"/>
        <item x="25"/>
        <item x="27"/>
        <item x="29"/>
        <item x="30"/>
        <item x="3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9">
        <item m="1" x="8"/>
        <item x="0"/>
        <item m="1" x="27"/>
        <item m="1" x="26"/>
        <item m="1" x="17"/>
        <item m="1" x="25"/>
        <item m="1" x="16"/>
        <item m="1" x="34"/>
        <item m="1" x="9"/>
        <item m="1" x="21"/>
        <item m="1" x="38"/>
        <item m="1" x="29"/>
        <item m="1" x="22"/>
        <item m="1" x="28"/>
        <item m="1" x="33"/>
        <item m="1" x="37"/>
        <item m="1" x="18"/>
        <item x="1"/>
        <item x="6"/>
        <item m="1" x="23"/>
        <item m="1" x="14"/>
        <item m="1" x="13"/>
        <item m="1" x="32"/>
        <item m="1" x="11"/>
        <item m="1" x="10"/>
        <item m="1" x="19"/>
        <item x="2"/>
        <item m="1" x="30"/>
        <item m="1" x="15"/>
        <item x="4"/>
        <item m="1" x="24"/>
        <item x="7"/>
        <item m="1" x="20"/>
        <item m="1" x="35"/>
        <item m="1" x="36"/>
        <item m="1" x="31"/>
        <item m="1" x="12"/>
        <item x="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7">
    <i>
      <x v="38"/>
      <x v="1"/>
      <x v="1"/>
      <x/>
      <x v="21"/>
      <x v="22"/>
    </i>
    <i>
      <x v="39"/>
      <x v="3"/>
      <x v="1"/>
      <x/>
      <x v="21"/>
      <x v="22"/>
    </i>
    <i>
      <x v="40"/>
      <x v="4"/>
      <x v="1"/>
      <x/>
      <x v="11"/>
      <x/>
    </i>
    <i>
      <x v="41"/>
      <x/>
      <x v="1"/>
      <x/>
      <x v="21"/>
      <x v="22"/>
    </i>
    <i>
      <x v="42"/>
      <x/>
      <x v="1"/>
      <x/>
      <x v="21"/>
      <x v="22"/>
    </i>
    <i>
      <x v="43"/>
      <x/>
      <x v="1"/>
      <x/>
      <x v="21"/>
      <x v="22"/>
    </i>
    <i t="grand">
      <x/>
    </i>
  </rowItems>
  <colItems count="1">
    <i/>
  </colItems>
  <pageFields count="1">
    <pageField fld="3" item="14" hier="-1"/>
  </pageFields>
  <dataFields count="1">
    <dataField name=" VALOR " fld="14" baseField="14" baseItem="1" numFmtId="44"/>
  </dataFields>
  <formats count="43">
    <format dxfId="1068">
      <pivotArea type="all" dataOnly="0" outline="0" fieldPosition="0"/>
    </format>
    <format dxfId="1067">
      <pivotArea outline="0" collapsedLevelsAreSubtotals="1" fieldPosition="0"/>
    </format>
    <format dxfId="1066">
      <pivotArea dataOnly="0" labelOnly="1" grandRow="1" outline="0" fieldPosition="0"/>
    </format>
    <format dxfId="1065">
      <pivotArea type="all" dataOnly="0" outline="0" fieldPosition="0"/>
    </format>
    <format dxfId="1064">
      <pivotArea outline="0" collapsedLevelsAreSubtotals="1" fieldPosition="0"/>
    </format>
    <format dxfId="1063">
      <pivotArea dataOnly="0" labelOnly="1" grandRow="1" outline="0" fieldPosition="0"/>
    </format>
    <format dxfId="1062">
      <pivotArea outline="0" collapsedLevelsAreSubtotals="1" fieldPosition="0"/>
    </format>
    <format dxfId="1061">
      <pivotArea dataOnly="0" labelOnly="1" grandRow="1" outline="0" fieldPosition="0"/>
    </format>
    <format dxfId="1060">
      <pivotArea dataOnly="0" labelOnly="1" grandRow="1" outline="0" fieldPosition="0"/>
    </format>
    <format dxfId="1059">
      <pivotArea grandRow="1" outline="0" collapsedLevelsAreSubtotals="1" fieldPosition="0"/>
    </format>
    <format dxfId="1058">
      <pivotArea dataOnly="0" labelOnly="1" grandRow="1" outline="0" fieldPosition="0"/>
    </format>
    <format dxfId="1057">
      <pivotArea type="all" dataOnly="0" outline="0" fieldPosition="0"/>
    </format>
    <format dxfId="1056">
      <pivotArea outline="0" collapsedLevelsAreSubtotals="1" fieldPosition="0"/>
    </format>
    <format dxfId="1055">
      <pivotArea dataOnly="0" labelOnly="1" grandRow="1" outline="0" fieldPosition="0"/>
    </format>
    <format dxfId="1054">
      <pivotArea field="12" type="button" dataOnly="0" labelOnly="1" outline="0" axis="axisRow" fieldPosition="1"/>
    </format>
    <format dxfId="1053">
      <pivotArea field="17" type="button" dataOnly="0" labelOnly="1" outline="0" axis="axisRow" fieldPosition="2"/>
    </format>
    <format dxfId="1052">
      <pivotArea field="11" type="button" dataOnly="0" labelOnly="1" outline="0" axis="axisRow" fieldPosition="3"/>
    </format>
    <format dxfId="1051">
      <pivotArea field="11" type="button" dataOnly="0" labelOnly="1" outline="0" axis="axisRow" fieldPosition="3"/>
    </format>
    <format dxfId="1050">
      <pivotArea field="17" type="button" dataOnly="0" labelOnly="1" outline="0" axis="axisRow" fieldPosition="2"/>
    </format>
    <format dxfId="1049">
      <pivotArea field="12" type="button" dataOnly="0" labelOnly="1" outline="0" axis="axisRow" fieldPosition="1"/>
    </format>
    <format dxfId="1048">
      <pivotArea field="6" type="button" dataOnly="0" labelOnly="1" outline="0" axis="axisRow" fieldPosition="0"/>
    </format>
    <format dxfId="1047">
      <pivotArea field="6" type="button" dataOnly="0" labelOnly="1" outline="0" axis="axisRow" fieldPosition="0"/>
    </format>
    <format dxfId="1046">
      <pivotArea field="11" type="button" dataOnly="0" labelOnly="1" outline="0" axis="axisRow" fieldPosition="3"/>
    </format>
    <format dxfId="1045">
      <pivotArea grandRow="1" outline="0" collapsedLevelsAreSubtotals="1" fieldPosition="0"/>
    </format>
    <format dxfId="104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043">
      <pivotArea type="all" dataOnly="0" outline="0" fieldPosition="0"/>
    </format>
    <format dxfId="1042">
      <pivotArea dataOnly="0" labelOnly="1" grandRow="1" outline="0" fieldPosition="0"/>
    </format>
    <format dxfId="1041">
      <pivotArea type="all" dataOnly="0" outline="0" fieldPosition="0"/>
    </format>
    <format dxfId="1040">
      <pivotArea dataOnly="0" labelOnly="1" grandRow="1" outline="0" fieldPosition="0"/>
    </format>
    <format dxfId="1039">
      <pivotArea grandRow="1" outline="0" collapsedLevelsAreSubtotals="1" fieldPosition="0"/>
    </format>
    <format dxfId="1038">
      <pivotArea dataOnly="0" labelOnly="1" grandRow="1" outline="0" offset="IV256" fieldPosition="0"/>
    </format>
    <format dxfId="1037">
      <pivotArea type="all" dataOnly="0" outline="0" fieldPosition="0"/>
    </format>
    <format dxfId="1036">
      <pivotArea outline="0" collapsedLevelsAreSubtotals="1" fieldPosition="0"/>
    </format>
    <format dxfId="1035">
      <pivotArea dataOnly="0" labelOnly="1" outline="0" fieldPosition="0">
        <references count="1">
          <reference field="6" count="0"/>
        </references>
      </pivotArea>
    </format>
    <format dxfId="1034">
      <pivotArea dataOnly="0" labelOnly="1" grandRow="1" outline="0" fieldPosition="0"/>
    </format>
    <format dxfId="103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32">
      <pivotArea type="all" dataOnly="0" outline="0" fieldPosition="0"/>
    </format>
    <format dxfId="1031">
      <pivotArea outline="0" collapsedLevelsAreSubtotals="1" fieldPosition="0"/>
    </format>
    <format dxfId="1030">
      <pivotArea dataOnly="0" labelOnly="1" outline="0" fieldPosition="0">
        <references count="1">
          <reference field="6" count="0"/>
        </references>
      </pivotArea>
    </format>
    <format dxfId="1029">
      <pivotArea dataOnly="0" labelOnly="1" grandRow="1" outline="0" fieldPosition="0"/>
    </format>
    <format dxfId="102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27">
      <pivotArea field="3" type="button" dataOnly="0" labelOnly="1" outline="0" axis="axisPage" fieldPosition="0"/>
    </format>
    <format dxfId="1026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6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20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9">
        <item x="12"/>
        <item x="24"/>
        <item x="21"/>
        <item x="22"/>
        <item x="23"/>
        <item x="16"/>
        <item x="17"/>
        <item x="3"/>
        <item x="11"/>
        <item x="25"/>
        <item x="28"/>
        <item x="0"/>
        <item x="1"/>
        <item x="2"/>
        <item x="4"/>
        <item x="5"/>
        <item x="6"/>
        <item x="7"/>
        <item x="8"/>
        <item x="9"/>
        <item x="10"/>
        <item x="13"/>
        <item x="14"/>
        <item x="15"/>
        <item x="18"/>
        <item x="19"/>
        <item x="20"/>
        <item x="26"/>
        <item x="2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29">
        <item x="21"/>
        <item x="9"/>
        <item x="8"/>
        <item x="3"/>
        <item x="22"/>
        <item x="6"/>
        <item x="4"/>
        <item x="24"/>
        <item x="16"/>
        <item x="2"/>
        <item x="18"/>
        <item x="5"/>
        <item x="1"/>
        <item x="0"/>
        <item x="7"/>
        <item x="13"/>
        <item x="27"/>
        <item x="26"/>
        <item x="23"/>
        <item x="15"/>
        <item x="10"/>
        <item x="11"/>
        <item x="12"/>
        <item x="14"/>
        <item x="17"/>
        <item x="19"/>
        <item x="20"/>
        <item x="25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5"/>
        <item x="1"/>
        <item x="7"/>
        <item x="9"/>
        <item x="0"/>
        <item x="26"/>
        <item x="6"/>
        <item x="2"/>
        <item x="16"/>
        <item x="3"/>
        <item x="13"/>
        <item x="22"/>
        <item x="4"/>
        <item x="23"/>
        <item x="18"/>
        <item x="31"/>
        <item x="17"/>
        <item x="33"/>
        <item x="28"/>
        <item x="15"/>
        <item x="8"/>
        <item x="10"/>
        <item x="11"/>
        <item x="12"/>
        <item x="14"/>
        <item x="19"/>
        <item x="20"/>
        <item x="21"/>
        <item x="24"/>
        <item x="25"/>
        <item x="27"/>
        <item x="29"/>
        <item x="30"/>
        <item x="3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9">
        <item m="1" x="8"/>
        <item x="0"/>
        <item m="1" x="27"/>
        <item m="1" x="26"/>
        <item m="1" x="17"/>
        <item m="1" x="25"/>
        <item m="1" x="16"/>
        <item m="1" x="34"/>
        <item m="1" x="9"/>
        <item m="1" x="21"/>
        <item m="1" x="38"/>
        <item m="1" x="29"/>
        <item m="1" x="22"/>
        <item m="1" x="28"/>
        <item m="1" x="33"/>
        <item m="1" x="37"/>
        <item m="1" x="18"/>
        <item x="1"/>
        <item x="6"/>
        <item m="1" x="23"/>
        <item m="1" x="14"/>
        <item m="1" x="13"/>
        <item m="1" x="32"/>
        <item m="1" x="11"/>
        <item m="1" x="10"/>
        <item m="1" x="19"/>
        <item x="2"/>
        <item m="1" x="30"/>
        <item m="1" x="15"/>
        <item x="4"/>
        <item m="1" x="24"/>
        <item x="7"/>
        <item m="1" x="20"/>
        <item m="1" x="35"/>
        <item m="1" x="36"/>
        <item m="1" x="31"/>
        <item m="1" x="12"/>
        <item x="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16">
    <i>
      <x v="5"/>
      <x v="1"/>
      <x v="1"/>
      <x/>
      <x v="14"/>
      <x v="2"/>
    </i>
    <i>
      <x v="13"/>
      <x v="1"/>
      <x v="1"/>
      <x/>
      <x v="1"/>
      <x v="3"/>
    </i>
    <i>
      <x v="15"/>
      <x v="1"/>
      <x v="1"/>
      <x/>
      <x v="1"/>
      <x v="3"/>
    </i>
    <i>
      <x v="16"/>
      <x v="1"/>
      <x v="1"/>
      <x/>
      <x v="1"/>
      <x v="3"/>
    </i>
    <i>
      <x v="21"/>
      <x v="1"/>
      <x v="1"/>
      <x/>
      <x v="1"/>
      <x v="3"/>
    </i>
    <i>
      <x v="25"/>
      <x v="3"/>
      <x v="1"/>
      <x/>
      <x v="1"/>
      <x v="3"/>
    </i>
    <i>
      <x v="26"/>
      <x v="3"/>
      <x v="1"/>
      <x/>
      <x v="1"/>
      <x v="3"/>
    </i>
    <i>
      <x v="27"/>
      <x v="3"/>
      <x v="1"/>
      <x/>
      <x v="5"/>
      <x v="6"/>
    </i>
    <i>
      <x v="28"/>
      <x v="3"/>
      <x v="1"/>
      <x/>
      <x v="1"/>
      <x v="3"/>
    </i>
    <i>
      <x v="34"/>
      <x/>
      <x v="1"/>
      <x/>
      <x v="1"/>
      <x v="3"/>
    </i>
    <i>
      <x v="44"/>
      <x v="3"/>
      <x v="1"/>
      <x/>
      <x v="11"/>
      <x/>
    </i>
    <i>
      <x v="45"/>
      <x v="3"/>
      <x v="1"/>
      <x/>
      <x v="22"/>
      <x v="23"/>
    </i>
    <i>
      <x v="46"/>
      <x v="3"/>
      <x v="1"/>
      <x/>
      <x v="13"/>
      <x v="4"/>
    </i>
    <i>
      <x v="47"/>
      <x/>
      <x v="1"/>
      <x/>
      <x v="13"/>
      <x v="4"/>
    </i>
    <i>
      <x v="48"/>
      <x/>
      <x v="1"/>
      <x/>
      <x v="15"/>
      <x v="10"/>
    </i>
    <i t="grand">
      <x/>
    </i>
  </rowItems>
  <colItems count="1">
    <i/>
  </colItems>
  <pageFields count="1">
    <pageField fld="3" item="15" hier="-1"/>
  </pageFields>
  <dataFields count="1">
    <dataField name=" VALOR " fld="14" baseField="14" baseItem="1" numFmtId="44"/>
  </dataFields>
  <formats count="43">
    <format dxfId="1025">
      <pivotArea type="all" dataOnly="0" outline="0" fieldPosition="0"/>
    </format>
    <format dxfId="1024">
      <pivotArea outline="0" collapsedLevelsAreSubtotals="1" fieldPosition="0"/>
    </format>
    <format dxfId="1023">
      <pivotArea dataOnly="0" labelOnly="1" grandRow="1" outline="0" fieldPosition="0"/>
    </format>
    <format dxfId="1022">
      <pivotArea type="all" dataOnly="0" outline="0" fieldPosition="0"/>
    </format>
    <format dxfId="1021">
      <pivotArea outline="0" collapsedLevelsAreSubtotals="1" fieldPosition="0"/>
    </format>
    <format dxfId="1020">
      <pivotArea dataOnly="0" labelOnly="1" grandRow="1" outline="0" fieldPosition="0"/>
    </format>
    <format dxfId="1019">
      <pivotArea outline="0" collapsedLevelsAreSubtotals="1" fieldPosition="0"/>
    </format>
    <format dxfId="1018">
      <pivotArea dataOnly="0" labelOnly="1" grandRow="1" outline="0" fieldPosition="0"/>
    </format>
    <format dxfId="1017">
      <pivotArea dataOnly="0" labelOnly="1" grandRow="1" outline="0" fieldPosition="0"/>
    </format>
    <format dxfId="1016">
      <pivotArea grandRow="1" outline="0" collapsedLevelsAreSubtotals="1" fieldPosition="0"/>
    </format>
    <format dxfId="1015">
      <pivotArea dataOnly="0" labelOnly="1" grandRow="1" outline="0" fieldPosition="0"/>
    </format>
    <format dxfId="1014">
      <pivotArea type="all" dataOnly="0" outline="0" fieldPosition="0"/>
    </format>
    <format dxfId="1013">
      <pivotArea outline="0" collapsedLevelsAreSubtotals="1" fieldPosition="0"/>
    </format>
    <format dxfId="1012">
      <pivotArea dataOnly="0" labelOnly="1" grandRow="1" outline="0" fieldPosition="0"/>
    </format>
    <format dxfId="1011">
      <pivotArea field="12" type="button" dataOnly="0" labelOnly="1" outline="0" axis="axisRow" fieldPosition="1"/>
    </format>
    <format dxfId="1010">
      <pivotArea field="17" type="button" dataOnly="0" labelOnly="1" outline="0" axis="axisRow" fieldPosition="2"/>
    </format>
    <format dxfId="1009">
      <pivotArea field="11" type="button" dataOnly="0" labelOnly="1" outline="0" axis="axisRow" fieldPosition="3"/>
    </format>
    <format dxfId="1008">
      <pivotArea field="11" type="button" dataOnly="0" labelOnly="1" outline="0" axis="axisRow" fieldPosition="3"/>
    </format>
    <format dxfId="1007">
      <pivotArea field="17" type="button" dataOnly="0" labelOnly="1" outline="0" axis="axisRow" fieldPosition="2"/>
    </format>
    <format dxfId="1006">
      <pivotArea field="12" type="button" dataOnly="0" labelOnly="1" outline="0" axis="axisRow" fieldPosition="1"/>
    </format>
    <format dxfId="1005">
      <pivotArea field="6" type="button" dataOnly="0" labelOnly="1" outline="0" axis="axisRow" fieldPosition="0"/>
    </format>
    <format dxfId="1004">
      <pivotArea field="6" type="button" dataOnly="0" labelOnly="1" outline="0" axis="axisRow" fieldPosition="0"/>
    </format>
    <format dxfId="1003">
      <pivotArea field="11" type="button" dataOnly="0" labelOnly="1" outline="0" axis="axisRow" fieldPosition="3"/>
    </format>
    <format dxfId="1002">
      <pivotArea grandRow="1" outline="0" collapsedLevelsAreSubtotals="1" fieldPosition="0"/>
    </format>
    <format dxfId="100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000">
      <pivotArea type="all" dataOnly="0" outline="0" fieldPosition="0"/>
    </format>
    <format dxfId="999">
      <pivotArea dataOnly="0" labelOnly="1" grandRow="1" outline="0" fieldPosition="0"/>
    </format>
    <format dxfId="998">
      <pivotArea type="all" dataOnly="0" outline="0" fieldPosition="0"/>
    </format>
    <format dxfId="997">
      <pivotArea dataOnly="0" labelOnly="1" grandRow="1" outline="0" fieldPosition="0"/>
    </format>
    <format dxfId="996">
      <pivotArea grandRow="1" outline="0" collapsedLevelsAreSubtotals="1" fieldPosition="0"/>
    </format>
    <format dxfId="995">
      <pivotArea dataOnly="0" labelOnly="1" grandRow="1" outline="0" offset="IV256" fieldPosition="0"/>
    </format>
    <format dxfId="994">
      <pivotArea type="all" dataOnly="0" outline="0" fieldPosition="0"/>
    </format>
    <format dxfId="993">
      <pivotArea outline="0" collapsedLevelsAreSubtotals="1" fieldPosition="0"/>
    </format>
    <format dxfId="992">
      <pivotArea dataOnly="0" labelOnly="1" outline="0" fieldPosition="0">
        <references count="1">
          <reference field="6" count="0"/>
        </references>
      </pivotArea>
    </format>
    <format dxfId="991">
      <pivotArea dataOnly="0" labelOnly="1" grandRow="1" outline="0" fieldPosition="0"/>
    </format>
    <format dxfId="99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89">
      <pivotArea type="all" dataOnly="0" outline="0" fieldPosition="0"/>
    </format>
    <format dxfId="988">
      <pivotArea outline="0" collapsedLevelsAreSubtotals="1" fieldPosition="0"/>
    </format>
    <format dxfId="987">
      <pivotArea dataOnly="0" labelOnly="1" outline="0" fieldPosition="0">
        <references count="1">
          <reference field="6" count="0"/>
        </references>
      </pivotArea>
    </format>
    <format dxfId="986">
      <pivotArea dataOnly="0" labelOnly="1" grandRow="1" outline="0" fieldPosition="0"/>
    </format>
    <format dxfId="98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84">
      <pivotArea field="3" type="button" dataOnly="0" labelOnly="1" outline="0" axis="axisPage" fieldPosition="0"/>
    </format>
    <format dxfId="983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7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79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9">
        <item x="12"/>
        <item x="24"/>
        <item x="21"/>
        <item x="22"/>
        <item x="23"/>
        <item x="16"/>
        <item x="17"/>
        <item x="3"/>
        <item x="11"/>
        <item x="25"/>
        <item x="28"/>
        <item x="0"/>
        <item x="1"/>
        <item x="2"/>
        <item x="4"/>
        <item x="5"/>
        <item x="6"/>
        <item x="7"/>
        <item x="8"/>
        <item x="9"/>
        <item x="10"/>
        <item x="13"/>
        <item x="14"/>
        <item x="15"/>
        <item x="18"/>
        <item x="19"/>
        <item x="20"/>
        <item x="26"/>
        <item x="2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29">
        <item x="21"/>
        <item x="9"/>
        <item x="8"/>
        <item x="3"/>
        <item x="22"/>
        <item x="6"/>
        <item x="4"/>
        <item x="24"/>
        <item x="16"/>
        <item x="2"/>
        <item x="18"/>
        <item x="5"/>
        <item x="1"/>
        <item x="0"/>
        <item x="7"/>
        <item x="13"/>
        <item x="27"/>
        <item x="26"/>
        <item x="23"/>
        <item x="15"/>
        <item x="10"/>
        <item x="11"/>
        <item x="12"/>
        <item x="14"/>
        <item x="17"/>
        <item x="19"/>
        <item x="20"/>
        <item x="25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5"/>
        <item x="1"/>
        <item x="7"/>
        <item x="9"/>
        <item x="0"/>
        <item x="26"/>
        <item x="6"/>
        <item x="2"/>
        <item x="16"/>
        <item x="3"/>
        <item x="13"/>
        <item x="22"/>
        <item x="4"/>
        <item x="23"/>
        <item x="18"/>
        <item x="31"/>
        <item x="17"/>
        <item x="33"/>
        <item x="28"/>
        <item x="15"/>
        <item x="8"/>
        <item x="10"/>
        <item x="11"/>
        <item x="12"/>
        <item x="14"/>
        <item x="19"/>
        <item x="20"/>
        <item x="21"/>
        <item x="24"/>
        <item x="25"/>
        <item x="27"/>
        <item x="29"/>
        <item x="30"/>
        <item x="3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9">
        <item m="1" x="8"/>
        <item x="0"/>
        <item m="1" x="27"/>
        <item m="1" x="26"/>
        <item m="1" x="17"/>
        <item m="1" x="25"/>
        <item m="1" x="16"/>
        <item m="1" x="34"/>
        <item m="1" x="9"/>
        <item m="1" x="21"/>
        <item m="1" x="38"/>
        <item m="1" x="29"/>
        <item m="1" x="22"/>
        <item m="1" x="28"/>
        <item m="1" x="33"/>
        <item m="1" x="37"/>
        <item m="1" x="18"/>
        <item x="1"/>
        <item x="6"/>
        <item m="1" x="23"/>
        <item m="1" x="14"/>
        <item m="1" x="13"/>
        <item m="1" x="32"/>
        <item m="1" x="11"/>
        <item m="1" x="10"/>
        <item m="1" x="19"/>
        <item x="2"/>
        <item m="1" x="30"/>
        <item m="1" x="15"/>
        <item x="4"/>
        <item m="1" x="24"/>
        <item x="7"/>
        <item m="1" x="20"/>
        <item m="1" x="35"/>
        <item m="1" x="36"/>
        <item m="1" x="31"/>
        <item m="1" x="12"/>
        <item x="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75">
    <i>
      <x v="5"/>
      <x v="24"/>
      <x v="26"/>
      <x v="2"/>
      <x v="3"/>
      <x v="31"/>
    </i>
    <i>
      <x v="10"/>
      <x v="24"/>
      <x v="26"/>
      <x v="2"/>
      <x v="9"/>
      <x v="1"/>
    </i>
    <i>
      <x v="11"/>
      <x v="24"/>
      <x v="26"/>
      <x v="2"/>
      <x v="9"/>
      <x v="1"/>
    </i>
    <i>
      <x v="15"/>
      <x v="24"/>
      <x v="1"/>
      <x v="2"/>
      <x v="11"/>
      <x/>
    </i>
    <i>
      <x v="21"/>
      <x v="24"/>
      <x v="1"/>
      <x v="2"/>
      <x v="11"/>
      <x/>
    </i>
    <i>
      <x v="24"/>
      <x v="3"/>
      <x v="1"/>
      <x/>
      <x v="3"/>
      <x v="9"/>
    </i>
    <i r="1">
      <x v="29"/>
      <x v="1"/>
      <x v="2"/>
      <x v="11"/>
      <x/>
    </i>
    <i>
      <x v="30"/>
      <x v="27"/>
      <x v="29"/>
      <x v="2"/>
      <x v="9"/>
      <x v="7"/>
    </i>
    <i r="4">
      <x v="10"/>
      <x v="14"/>
    </i>
    <i>
      <x v="31"/>
      <x v="27"/>
      <x v="29"/>
      <x v="2"/>
      <x v="9"/>
      <x v="7"/>
    </i>
    <i>
      <x v="33"/>
      <x v="25"/>
      <x v="1"/>
      <x v="2"/>
      <x v="9"/>
      <x v="7"/>
    </i>
    <i>
      <x v="37"/>
      <x v="25"/>
      <x v="38"/>
      <x v="2"/>
      <x v="9"/>
      <x v="2"/>
    </i>
    <i>
      <x v="41"/>
      <x v="25"/>
      <x v="1"/>
      <x v="2"/>
      <x v="11"/>
      <x/>
    </i>
    <i>
      <x v="45"/>
      <x v="3"/>
      <x v="1"/>
      <x/>
      <x v="3"/>
      <x v="9"/>
    </i>
    <i r="1">
      <x v="29"/>
      <x v="1"/>
      <x v="2"/>
      <x v="11"/>
      <x/>
    </i>
    <i>
      <x v="48"/>
      <x/>
      <x v="1"/>
      <x/>
      <x v="9"/>
      <x v="7"/>
    </i>
    <i>
      <x v="49"/>
      <x v="1"/>
      <x v="1"/>
      <x/>
      <x v="9"/>
      <x v="7"/>
    </i>
    <i>
      <x v="50"/>
      <x v="1"/>
      <x v="1"/>
      <x/>
      <x v="9"/>
      <x v="7"/>
    </i>
    <i>
      <x v="51"/>
      <x v="1"/>
      <x v="1"/>
      <x/>
      <x v="9"/>
      <x v="7"/>
    </i>
    <i r="1">
      <x v="24"/>
      <x v="1"/>
      <x v="2"/>
      <x v="11"/>
      <x/>
    </i>
    <i>
      <x v="52"/>
      <x v="3"/>
      <x v="1"/>
      <x/>
      <x v="3"/>
      <x v="9"/>
    </i>
    <i r="1">
      <x v="29"/>
      <x v="1"/>
      <x v="2"/>
      <x v="11"/>
      <x/>
    </i>
    <i>
      <x v="53"/>
      <x v="3"/>
      <x v="1"/>
      <x/>
      <x v="3"/>
      <x v="9"/>
    </i>
    <i r="1">
      <x v="29"/>
      <x v="1"/>
      <x v="2"/>
      <x v="11"/>
      <x/>
    </i>
    <i>
      <x v="54"/>
      <x v="3"/>
      <x v="1"/>
      <x/>
      <x v="9"/>
      <x v="7"/>
    </i>
    <i r="1">
      <x v="29"/>
      <x v="1"/>
      <x v="2"/>
      <x v="11"/>
      <x/>
    </i>
    <i>
      <x v="55"/>
      <x v="3"/>
      <x v="1"/>
      <x/>
      <x v="9"/>
      <x v="7"/>
    </i>
    <i>
      <x v="56"/>
      <x v="3"/>
      <x v="1"/>
      <x/>
      <x v="3"/>
      <x v="9"/>
    </i>
    <i r="1">
      <x v="29"/>
      <x v="1"/>
      <x v="2"/>
      <x v="11"/>
      <x/>
    </i>
    <i>
      <x v="57"/>
      <x v="3"/>
      <x v="1"/>
      <x/>
      <x v="3"/>
      <x v="9"/>
    </i>
    <i r="1">
      <x v="29"/>
      <x v="1"/>
      <x v="2"/>
      <x v="11"/>
      <x/>
    </i>
    <i>
      <x v="58"/>
      <x v="3"/>
      <x v="1"/>
      <x/>
      <x v="3"/>
      <x v="9"/>
    </i>
    <i r="1">
      <x v="29"/>
      <x v="1"/>
      <x v="2"/>
      <x v="11"/>
      <x/>
    </i>
    <i>
      <x v="59"/>
      <x v="3"/>
      <x v="1"/>
      <x/>
      <x v="9"/>
      <x v="7"/>
    </i>
    <i>
      <x v="60"/>
      <x v="5"/>
      <x v="1"/>
      <x/>
      <x v="12"/>
      <x v="1"/>
    </i>
    <i>
      <x v="61"/>
      <x v="5"/>
      <x v="1"/>
      <x/>
      <x v="12"/>
      <x v="1"/>
    </i>
    <i>
      <x v="62"/>
      <x v="5"/>
      <x v="1"/>
      <x/>
      <x v="12"/>
      <x v="1"/>
    </i>
    <i>
      <x v="63"/>
      <x/>
      <x v="1"/>
      <x/>
      <x v="3"/>
      <x v="9"/>
    </i>
    <i>
      <x v="64"/>
      <x/>
      <x v="1"/>
      <x/>
      <x v="9"/>
      <x v="7"/>
    </i>
    <i r="1">
      <x v="25"/>
      <x v="1"/>
      <x v="2"/>
      <x v="11"/>
      <x/>
    </i>
    <i>
      <x v="65"/>
      <x/>
      <x v="1"/>
      <x/>
      <x v="9"/>
      <x v="7"/>
    </i>
    <i r="1">
      <x v="25"/>
      <x v="1"/>
      <x v="2"/>
      <x v="11"/>
      <x/>
    </i>
    <i>
      <x v="66"/>
      <x/>
      <x v="1"/>
      <x/>
      <x v="9"/>
      <x v="7"/>
    </i>
    <i>
      <x v="67"/>
      <x/>
      <x v="1"/>
      <x/>
      <x v="9"/>
      <x v="7"/>
    </i>
    <i>
      <x v="68"/>
      <x/>
      <x v="1"/>
      <x/>
      <x v="12"/>
      <x v="1"/>
    </i>
    <i r="1">
      <x v="25"/>
      <x v="1"/>
      <x v="2"/>
      <x v="11"/>
      <x/>
    </i>
    <i>
      <x v="69"/>
      <x/>
      <x v="1"/>
      <x/>
      <x v="12"/>
      <x v="1"/>
    </i>
    <i>
      <x v="70"/>
      <x/>
      <x v="1"/>
      <x/>
      <x v="9"/>
      <x v="7"/>
    </i>
    <i r="1">
      <x v="25"/>
      <x v="1"/>
      <x v="2"/>
      <x v="11"/>
      <x/>
    </i>
    <i>
      <x v="71"/>
      <x/>
      <x v="1"/>
      <x/>
      <x v="9"/>
      <x v="7"/>
    </i>
    <i r="1">
      <x v="25"/>
      <x v="1"/>
      <x v="2"/>
      <x v="11"/>
      <x/>
    </i>
    <i>
      <x v="72"/>
      <x/>
      <x v="1"/>
      <x/>
      <x v="9"/>
      <x v="7"/>
    </i>
    <i r="1">
      <x v="25"/>
      <x v="1"/>
      <x v="2"/>
      <x v="11"/>
      <x/>
    </i>
    <i>
      <x v="73"/>
      <x/>
      <x v="1"/>
      <x/>
      <x v="9"/>
      <x v="7"/>
    </i>
    <i r="1">
      <x v="25"/>
      <x v="1"/>
      <x v="2"/>
      <x v="11"/>
      <x/>
    </i>
    <i>
      <x v="75"/>
      <x v="26"/>
      <x v="1"/>
      <x v="2"/>
      <x v="9"/>
      <x v="7"/>
    </i>
    <i>
      <x v="78"/>
      <x v="25"/>
      <x v="1"/>
      <x v="2"/>
      <x v="14"/>
      <x v="2"/>
    </i>
    <i>
      <x v="79"/>
      <x v="29"/>
      <x v="1"/>
      <x v="2"/>
      <x v="11"/>
      <x/>
    </i>
    <i>
      <x v="84"/>
      <x v="25"/>
      <x v="38"/>
      <x v="2"/>
      <x v="3"/>
      <x v="32"/>
    </i>
    <i>
      <x v="86"/>
      <x v="29"/>
      <x v="1"/>
      <x v="2"/>
      <x v="11"/>
      <x/>
    </i>
    <i>
      <x v="88"/>
      <x v="29"/>
      <x v="1"/>
      <x v="2"/>
      <x v="11"/>
      <x/>
    </i>
    <i>
      <x v="89"/>
      <x v="29"/>
      <x v="1"/>
      <x v="2"/>
      <x v="11"/>
      <x/>
    </i>
    <i>
      <x v="90"/>
      <x v="29"/>
      <x v="1"/>
      <x v="2"/>
      <x v="11"/>
      <x/>
    </i>
    <i>
      <x v="98"/>
      <x v="24"/>
      <x v="1"/>
      <x v="2"/>
      <x v="11"/>
      <x/>
    </i>
    <i>
      <x v="105"/>
      <x v="25"/>
      <x v="1"/>
      <x v="2"/>
      <x v="11"/>
      <x/>
    </i>
    <i>
      <x v="106"/>
      <x v="25"/>
      <x v="1"/>
      <x v="2"/>
      <x v="11"/>
      <x/>
    </i>
    <i>
      <x v="107"/>
      <x v="25"/>
      <x v="1"/>
      <x v="2"/>
      <x v="11"/>
      <x/>
    </i>
    <i>
      <x v="115"/>
      <x v="25"/>
      <x v="1"/>
      <x v="2"/>
      <x v="9"/>
      <x v="7"/>
    </i>
    <i>
      <x v="117"/>
      <x v="25"/>
      <x v="1"/>
      <x v="2"/>
      <x v="9"/>
      <x v="7"/>
    </i>
    <i>
      <x v="118"/>
      <x v="24"/>
      <x v="1"/>
      <x v="2"/>
      <x v="9"/>
      <x v="7"/>
    </i>
    <i>
      <x v="119"/>
      <x v="25"/>
      <x v="1"/>
      <x v="2"/>
      <x v="9"/>
      <x v="7"/>
    </i>
    <i>
      <x v="120"/>
      <x v="30"/>
      <x v="18"/>
      <x v="2"/>
      <x v="13"/>
      <x v="4"/>
    </i>
    <i>
      <x v="121"/>
      <x v="25"/>
      <x v="1"/>
      <x v="2"/>
      <x v="11"/>
      <x/>
    </i>
    <i>
      <x v="122"/>
      <x v="29"/>
      <x v="1"/>
      <x v="2"/>
      <x v="11"/>
      <x/>
    </i>
    <i t="grand">
      <x/>
    </i>
  </rowItems>
  <colItems count="1">
    <i/>
  </colItems>
  <pageFields count="1">
    <pageField fld="3" item="16" hier="-1"/>
  </pageFields>
  <dataFields count="1">
    <dataField name=" VALOR " fld="14" baseField="14" baseItem="1" numFmtId="44"/>
  </dataFields>
  <formats count="43">
    <format dxfId="982">
      <pivotArea type="all" dataOnly="0" outline="0" fieldPosition="0"/>
    </format>
    <format dxfId="981">
      <pivotArea outline="0" collapsedLevelsAreSubtotals="1" fieldPosition="0"/>
    </format>
    <format dxfId="980">
      <pivotArea dataOnly="0" labelOnly="1" grandRow="1" outline="0" fieldPosition="0"/>
    </format>
    <format dxfId="979">
      <pivotArea type="all" dataOnly="0" outline="0" fieldPosition="0"/>
    </format>
    <format dxfId="978">
      <pivotArea outline="0" collapsedLevelsAreSubtotals="1" fieldPosition="0"/>
    </format>
    <format dxfId="977">
      <pivotArea dataOnly="0" labelOnly="1" grandRow="1" outline="0" fieldPosition="0"/>
    </format>
    <format dxfId="976">
      <pivotArea outline="0" collapsedLevelsAreSubtotals="1" fieldPosition="0"/>
    </format>
    <format dxfId="975">
      <pivotArea dataOnly="0" labelOnly="1" grandRow="1" outline="0" fieldPosition="0"/>
    </format>
    <format dxfId="974">
      <pivotArea dataOnly="0" labelOnly="1" grandRow="1" outline="0" fieldPosition="0"/>
    </format>
    <format dxfId="973">
      <pivotArea grandRow="1" outline="0" collapsedLevelsAreSubtotals="1" fieldPosition="0"/>
    </format>
    <format dxfId="972">
      <pivotArea dataOnly="0" labelOnly="1" grandRow="1" outline="0" fieldPosition="0"/>
    </format>
    <format dxfId="971">
      <pivotArea type="all" dataOnly="0" outline="0" fieldPosition="0"/>
    </format>
    <format dxfId="970">
      <pivotArea outline="0" collapsedLevelsAreSubtotals="1" fieldPosition="0"/>
    </format>
    <format dxfId="969">
      <pivotArea dataOnly="0" labelOnly="1" grandRow="1" outline="0" fieldPosition="0"/>
    </format>
    <format dxfId="968">
      <pivotArea field="12" type="button" dataOnly="0" labelOnly="1" outline="0" axis="axisRow" fieldPosition="1"/>
    </format>
    <format dxfId="967">
      <pivotArea field="17" type="button" dataOnly="0" labelOnly="1" outline="0" axis="axisRow" fieldPosition="2"/>
    </format>
    <format dxfId="966">
      <pivotArea field="11" type="button" dataOnly="0" labelOnly="1" outline="0" axis="axisRow" fieldPosition="3"/>
    </format>
    <format dxfId="965">
      <pivotArea field="11" type="button" dataOnly="0" labelOnly="1" outline="0" axis="axisRow" fieldPosition="3"/>
    </format>
    <format dxfId="964">
      <pivotArea field="17" type="button" dataOnly="0" labelOnly="1" outline="0" axis="axisRow" fieldPosition="2"/>
    </format>
    <format dxfId="963">
      <pivotArea field="12" type="button" dataOnly="0" labelOnly="1" outline="0" axis="axisRow" fieldPosition="1"/>
    </format>
    <format dxfId="962">
      <pivotArea field="6" type="button" dataOnly="0" labelOnly="1" outline="0" axis="axisRow" fieldPosition="0"/>
    </format>
    <format dxfId="961">
      <pivotArea field="6" type="button" dataOnly="0" labelOnly="1" outline="0" axis="axisRow" fieldPosition="0"/>
    </format>
    <format dxfId="960">
      <pivotArea field="11" type="button" dataOnly="0" labelOnly="1" outline="0" axis="axisRow" fieldPosition="3"/>
    </format>
    <format dxfId="959">
      <pivotArea grandRow="1" outline="0" collapsedLevelsAreSubtotals="1" fieldPosition="0"/>
    </format>
    <format dxfId="95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957">
      <pivotArea type="all" dataOnly="0" outline="0" fieldPosition="0"/>
    </format>
    <format dxfId="956">
      <pivotArea dataOnly="0" labelOnly="1" grandRow="1" outline="0" fieldPosition="0"/>
    </format>
    <format dxfId="955">
      <pivotArea type="all" dataOnly="0" outline="0" fieldPosition="0"/>
    </format>
    <format dxfId="954">
      <pivotArea dataOnly="0" labelOnly="1" grandRow="1" outline="0" fieldPosition="0"/>
    </format>
    <format dxfId="953">
      <pivotArea grandRow="1" outline="0" collapsedLevelsAreSubtotals="1" fieldPosition="0"/>
    </format>
    <format dxfId="952">
      <pivotArea dataOnly="0" labelOnly="1" grandRow="1" outline="0" offset="IV256" fieldPosition="0"/>
    </format>
    <format dxfId="951">
      <pivotArea type="all" dataOnly="0" outline="0" fieldPosition="0"/>
    </format>
    <format dxfId="950">
      <pivotArea outline="0" collapsedLevelsAreSubtotals="1" fieldPosition="0"/>
    </format>
    <format dxfId="949">
      <pivotArea dataOnly="0" labelOnly="1" outline="0" fieldPosition="0">
        <references count="1">
          <reference field="6" count="0"/>
        </references>
      </pivotArea>
    </format>
    <format dxfId="948">
      <pivotArea dataOnly="0" labelOnly="1" grandRow="1" outline="0" fieldPosition="0"/>
    </format>
    <format dxfId="94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46">
      <pivotArea type="all" dataOnly="0" outline="0" fieldPosition="0"/>
    </format>
    <format dxfId="945">
      <pivotArea outline="0" collapsedLevelsAreSubtotals="1" fieldPosition="0"/>
    </format>
    <format dxfId="944">
      <pivotArea dataOnly="0" labelOnly="1" outline="0" fieldPosition="0">
        <references count="1">
          <reference field="6" count="0"/>
        </references>
      </pivotArea>
    </format>
    <format dxfId="943">
      <pivotArea dataOnly="0" labelOnly="1" grandRow="1" outline="0" fieldPosition="0"/>
    </format>
    <format dxfId="94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41">
      <pivotArea field="3" type="button" dataOnly="0" labelOnly="1" outline="0" axis="axisPage" fieldPosition="0"/>
    </format>
    <format dxfId="940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8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3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9">
        <item x="12"/>
        <item x="24"/>
        <item x="21"/>
        <item x="22"/>
        <item x="23"/>
        <item x="16"/>
        <item x="17"/>
        <item x="3"/>
        <item x="11"/>
        <item x="25"/>
        <item x="28"/>
        <item x="0"/>
        <item x="1"/>
        <item x="2"/>
        <item x="4"/>
        <item x="5"/>
        <item x="6"/>
        <item x="7"/>
        <item x="8"/>
        <item x="9"/>
        <item x="10"/>
        <item x="13"/>
        <item x="14"/>
        <item x="15"/>
        <item x="18"/>
        <item x="19"/>
        <item x="20"/>
        <item x="26"/>
        <item x="2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29">
        <item x="21"/>
        <item x="9"/>
        <item x="8"/>
        <item x="3"/>
        <item x="22"/>
        <item x="6"/>
        <item x="4"/>
        <item x="24"/>
        <item x="16"/>
        <item x="2"/>
        <item x="18"/>
        <item x="5"/>
        <item x="1"/>
        <item x="0"/>
        <item x="7"/>
        <item x="13"/>
        <item x="27"/>
        <item x="26"/>
        <item x="23"/>
        <item x="15"/>
        <item x="10"/>
        <item x="11"/>
        <item x="12"/>
        <item x="14"/>
        <item x="17"/>
        <item x="19"/>
        <item x="20"/>
        <item x="25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5"/>
        <item x="1"/>
        <item x="7"/>
        <item x="9"/>
        <item x="0"/>
        <item x="26"/>
        <item x="6"/>
        <item x="2"/>
        <item x="16"/>
        <item x="3"/>
        <item x="13"/>
        <item x="22"/>
        <item x="4"/>
        <item x="23"/>
        <item x="18"/>
        <item x="31"/>
        <item x="17"/>
        <item x="33"/>
        <item x="28"/>
        <item x="15"/>
        <item x="8"/>
        <item x="10"/>
        <item x="11"/>
        <item x="12"/>
        <item x="14"/>
        <item x="19"/>
        <item x="20"/>
        <item x="21"/>
        <item x="24"/>
        <item x="25"/>
        <item x="27"/>
        <item x="29"/>
        <item x="30"/>
        <item x="3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9">
        <item m="1" x="8"/>
        <item x="0"/>
        <item m="1" x="27"/>
        <item m="1" x="26"/>
        <item m="1" x="17"/>
        <item m="1" x="25"/>
        <item m="1" x="16"/>
        <item m="1" x="34"/>
        <item m="1" x="9"/>
        <item m="1" x="21"/>
        <item m="1" x="38"/>
        <item m="1" x="29"/>
        <item m="1" x="22"/>
        <item m="1" x="28"/>
        <item m="1" x="33"/>
        <item m="1" x="37"/>
        <item m="1" x="18"/>
        <item x="1"/>
        <item x="6"/>
        <item m="1" x="23"/>
        <item m="1" x="14"/>
        <item m="1" x="13"/>
        <item m="1" x="32"/>
        <item m="1" x="11"/>
        <item m="1" x="10"/>
        <item m="1" x="19"/>
        <item x="2"/>
        <item m="1" x="30"/>
        <item m="1" x="15"/>
        <item x="4"/>
        <item m="1" x="24"/>
        <item x="7"/>
        <item m="1" x="20"/>
        <item m="1" x="35"/>
        <item m="1" x="36"/>
        <item m="1" x="31"/>
        <item m="1" x="12"/>
        <item x="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9">
    <i>
      <x v="30"/>
      <x v="4"/>
      <x v="1"/>
      <x/>
      <x v="21"/>
      <x v="22"/>
    </i>
    <i>
      <x v="31"/>
      <x v="4"/>
      <x v="1"/>
      <x/>
      <x v="21"/>
      <x v="22"/>
    </i>
    <i>
      <x v="33"/>
      <x/>
      <x v="1"/>
      <x/>
      <x v="21"/>
      <x v="22"/>
    </i>
    <i>
      <x v="58"/>
      <x v="3"/>
      <x v="1"/>
      <x/>
      <x v="3"/>
      <x v="9"/>
    </i>
    <i>
      <x v="74"/>
      <x v="3"/>
      <x v="1"/>
      <x/>
      <x v="9"/>
      <x v="7"/>
    </i>
    <i>
      <x v="75"/>
      <x v="6"/>
      <x v="1"/>
      <x/>
      <x v="13"/>
      <x v="4"/>
    </i>
    <i>
      <x v="76"/>
      <x v="7"/>
      <x v="1"/>
      <x/>
      <x v="3"/>
      <x v="9"/>
    </i>
    <i>
      <x v="77"/>
      <x/>
      <x v="1"/>
      <x/>
      <x v="11"/>
      <x/>
    </i>
    <i t="grand">
      <x/>
    </i>
  </rowItems>
  <colItems count="1">
    <i/>
  </colItems>
  <pageFields count="1">
    <pageField fld="3" item="17" hier="-1"/>
  </pageFields>
  <dataFields count="1">
    <dataField name=" VALOR " fld="14" baseField="14" baseItem="1" numFmtId="44"/>
  </dataFields>
  <formats count="43">
    <format dxfId="939">
      <pivotArea type="all" dataOnly="0" outline="0" fieldPosition="0"/>
    </format>
    <format dxfId="938">
      <pivotArea outline="0" collapsedLevelsAreSubtotals="1" fieldPosition="0"/>
    </format>
    <format dxfId="937">
      <pivotArea dataOnly="0" labelOnly="1" grandRow="1" outline="0" fieldPosition="0"/>
    </format>
    <format dxfId="936">
      <pivotArea type="all" dataOnly="0" outline="0" fieldPosition="0"/>
    </format>
    <format dxfId="935">
      <pivotArea outline="0" collapsedLevelsAreSubtotals="1" fieldPosition="0"/>
    </format>
    <format dxfId="934">
      <pivotArea dataOnly="0" labelOnly="1" grandRow="1" outline="0" fieldPosition="0"/>
    </format>
    <format dxfId="933">
      <pivotArea outline="0" collapsedLevelsAreSubtotals="1" fieldPosition="0"/>
    </format>
    <format dxfId="932">
      <pivotArea dataOnly="0" labelOnly="1" grandRow="1" outline="0" fieldPosition="0"/>
    </format>
    <format dxfId="931">
      <pivotArea dataOnly="0" labelOnly="1" grandRow="1" outline="0" fieldPosition="0"/>
    </format>
    <format dxfId="930">
      <pivotArea grandRow="1" outline="0" collapsedLevelsAreSubtotals="1" fieldPosition="0"/>
    </format>
    <format dxfId="929">
      <pivotArea dataOnly="0" labelOnly="1" grandRow="1" outline="0" fieldPosition="0"/>
    </format>
    <format dxfId="928">
      <pivotArea type="all" dataOnly="0" outline="0" fieldPosition="0"/>
    </format>
    <format dxfId="927">
      <pivotArea outline="0" collapsedLevelsAreSubtotals="1" fieldPosition="0"/>
    </format>
    <format dxfId="926">
      <pivotArea dataOnly="0" labelOnly="1" grandRow="1" outline="0" fieldPosition="0"/>
    </format>
    <format dxfId="925">
      <pivotArea field="12" type="button" dataOnly="0" labelOnly="1" outline="0" axis="axisRow" fieldPosition="1"/>
    </format>
    <format dxfId="924">
      <pivotArea field="17" type="button" dataOnly="0" labelOnly="1" outline="0" axis="axisRow" fieldPosition="2"/>
    </format>
    <format dxfId="923">
      <pivotArea field="11" type="button" dataOnly="0" labelOnly="1" outline="0" axis="axisRow" fieldPosition="3"/>
    </format>
    <format dxfId="922">
      <pivotArea field="11" type="button" dataOnly="0" labelOnly="1" outline="0" axis="axisRow" fieldPosition="3"/>
    </format>
    <format dxfId="921">
      <pivotArea field="17" type="button" dataOnly="0" labelOnly="1" outline="0" axis="axisRow" fieldPosition="2"/>
    </format>
    <format dxfId="920">
      <pivotArea field="12" type="button" dataOnly="0" labelOnly="1" outline="0" axis="axisRow" fieldPosition="1"/>
    </format>
    <format dxfId="919">
      <pivotArea field="6" type="button" dataOnly="0" labelOnly="1" outline="0" axis="axisRow" fieldPosition="0"/>
    </format>
    <format dxfId="918">
      <pivotArea field="6" type="button" dataOnly="0" labelOnly="1" outline="0" axis="axisRow" fieldPosition="0"/>
    </format>
    <format dxfId="917">
      <pivotArea field="11" type="button" dataOnly="0" labelOnly="1" outline="0" axis="axisRow" fieldPosition="3"/>
    </format>
    <format dxfId="916">
      <pivotArea grandRow="1" outline="0" collapsedLevelsAreSubtotals="1" fieldPosition="0"/>
    </format>
    <format dxfId="91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914">
      <pivotArea type="all" dataOnly="0" outline="0" fieldPosition="0"/>
    </format>
    <format dxfId="913">
      <pivotArea dataOnly="0" labelOnly="1" grandRow="1" outline="0" fieldPosition="0"/>
    </format>
    <format dxfId="912">
      <pivotArea type="all" dataOnly="0" outline="0" fieldPosition="0"/>
    </format>
    <format dxfId="911">
      <pivotArea dataOnly="0" labelOnly="1" grandRow="1" outline="0" fieldPosition="0"/>
    </format>
    <format dxfId="910">
      <pivotArea grandRow="1" outline="0" collapsedLevelsAreSubtotals="1" fieldPosition="0"/>
    </format>
    <format dxfId="909">
      <pivotArea dataOnly="0" labelOnly="1" grandRow="1" outline="0" offset="IV256" fieldPosition="0"/>
    </format>
    <format dxfId="908">
      <pivotArea type="all" dataOnly="0" outline="0" fieldPosition="0"/>
    </format>
    <format dxfId="907">
      <pivotArea outline="0" collapsedLevelsAreSubtotals="1" fieldPosition="0"/>
    </format>
    <format dxfId="906">
      <pivotArea dataOnly="0" labelOnly="1" outline="0" fieldPosition="0">
        <references count="1">
          <reference field="6" count="0"/>
        </references>
      </pivotArea>
    </format>
    <format dxfId="905">
      <pivotArea dataOnly="0" labelOnly="1" grandRow="1" outline="0" fieldPosition="0"/>
    </format>
    <format dxfId="90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03">
      <pivotArea type="all" dataOnly="0" outline="0" fieldPosition="0"/>
    </format>
    <format dxfId="902">
      <pivotArea outline="0" collapsedLevelsAreSubtotals="1" fieldPosition="0"/>
    </format>
    <format dxfId="901">
      <pivotArea dataOnly="0" labelOnly="1" outline="0" fieldPosition="0">
        <references count="1">
          <reference field="6" count="0"/>
        </references>
      </pivotArea>
    </format>
    <format dxfId="900">
      <pivotArea dataOnly="0" labelOnly="1" grandRow="1" outline="0" fieldPosition="0"/>
    </format>
    <format dxfId="89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98">
      <pivotArea field="3" type="button" dataOnly="0" labelOnly="1" outline="0" axis="axisPage" fieldPosition="0"/>
    </format>
    <format dxfId="897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9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9">
        <item x="12"/>
        <item x="24"/>
        <item x="21"/>
        <item x="22"/>
        <item x="23"/>
        <item x="16"/>
        <item x="17"/>
        <item x="3"/>
        <item x="11"/>
        <item x="25"/>
        <item x="28"/>
        <item x="0"/>
        <item x="1"/>
        <item x="2"/>
        <item x="4"/>
        <item x="5"/>
        <item x="6"/>
        <item x="7"/>
        <item x="8"/>
        <item x="9"/>
        <item x="10"/>
        <item x="13"/>
        <item x="14"/>
        <item x="15"/>
        <item x="18"/>
        <item x="19"/>
        <item x="20"/>
        <item x="26"/>
        <item x="2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29">
        <item x="21"/>
        <item x="9"/>
        <item x="8"/>
        <item x="3"/>
        <item x="22"/>
        <item x="6"/>
        <item x="4"/>
        <item x="24"/>
        <item x="16"/>
        <item x="2"/>
        <item x="18"/>
        <item x="5"/>
        <item x="1"/>
        <item x="0"/>
        <item x="7"/>
        <item x="13"/>
        <item x="27"/>
        <item x="26"/>
        <item x="23"/>
        <item x="15"/>
        <item x="10"/>
        <item x="11"/>
        <item x="12"/>
        <item x="14"/>
        <item x="17"/>
        <item x="19"/>
        <item x="20"/>
        <item x="25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5"/>
        <item x="1"/>
        <item x="7"/>
        <item x="9"/>
        <item x="0"/>
        <item x="26"/>
        <item x="6"/>
        <item x="2"/>
        <item x="16"/>
        <item x="3"/>
        <item x="13"/>
        <item x="22"/>
        <item x="4"/>
        <item x="23"/>
        <item x="18"/>
        <item x="31"/>
        <item x="17"/>
        <item x="33"/>
        <item x="28"/>
        <item x="15"/>
        <item x="8"/>
        <item x="10"/>
        <item x="11"/>
        <item x="12"/>
        <item x="14"/>
        <item x="19"/>
        <item x="20"/>
        <item x="21"/>
        <item x="24"/>
        <item x="25"/>
        <item x="27"/>
        <item x="29"/>
        <item x="30"/>
        <item x="3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9">
        <item m="1" x="8"/>
        <item x="0"/>
        <item m="1" x="27"/>
        <item m="1" x="26"/>
        <item m="1" x="17"/>
        <item m="1" x="25"/>
        <item m="1" x="16"/>
        <item m="1" x="34"/>
        <item m="1" x="9"/>
        <item m="1" x="21"/>
        <item m="1" x="38"/>
        <item m="1" x="29"/>
        <item m="1" x="22"/>
        <item m="1" x="28"/>
        <item m="1" x="33"/>
        <item m="1" x="37"/>
        <item m="1" x="18"/>
        <item x="1"/>
        <item x="6"/>
        <item m="1" x="23"/>
        <item m="1" x="14"/>
        <item m="1" x="13"/>
        <item m="1" x="32"/>
        <item m="1" x="11"/>
        <item m="1" x="10"/>
        <item m="1" x="19"/>
        <item x="2"/>
        <item m="1" x="30"/>
        <item m="1" x="15"/>
        <item x="4"/>
        <item m="1" x="24"/>
        <item x="7"/>
        <item m="1" x="20"/>
        <item m="1" x="35"/>
        <item m="1" x="36"/>
        <item m="1" x="31"/>
        <item m="1" x="12"/>
        <item x="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2">
    <i>
      <x v="1"/>
      <x/>
      <x v="1"/>
      <x/>
      <x v="12"/>
      <x v="1"/>
    </i>
    <i t="grand">
      <x/>
    </i>
  </rowItems>
  <colItems count="1">
    <i/>
  </colItems>
  <pageFields count="1">
    <pageField fld="3" item="12" hier="-1"/>
  </pageFields>
  <dataFields count="1">
    <dataField name=" VALOR " fld="14" baseField="14" baseItem="1" numFmtId="44"/>
  </dataFields>
  <formats count="43">
    <format dxfId="896">
      <pivotArea type="all" dataOnly="0" outline="0" fieldPosition="0"/>
    </format>
    <format dxfId="895">
      <pivotArea outline="0" collapsedLevelsAreSubtotals="1" fieldPosition="0"/>
    </format>
    <format dxfId="894">
      <pivotArea dataOnly="0" labelOnly="1" grandRow="1" outline="0" fieldPosition="0"/>
    </format>
    <format dxfId="893">
      <pivotArea type="all" dataOnly="0" outline="0" fieldPosition="0"/>
    </format>
    <format dxfId="892">
      <pivotArea outline="0" collapsedLevelsAreSubtotals="1" fieldPosition="0"/>
    </format>
    <format dxfId="891">
      <pivotArea dataOnly="0" labelOnly="1" grandRow="1" outline="0" fieldPosition="0"/>
    </format>
    <format dxfId="890">
      <pivotArea outline="0" collapsedLevelsAreSubtotals="1" fieldPosition="0"/>
    </format>
    <format dxfId="889">
      <pivotArea dataOnly="0" labelOnly="1" grandRow="1" outline="0" fieldPosition="0"/>
    </format>
    <format dxfId="888">
      <pivotArea dataOnly="0" labelOnly="1" grandRow="1" outline="0" fieldPosition="0"/>
    </format>
    <format dxfId="887">
      <pivotArea grandRow="1" outline="0" collapsedLevelsAreSubtotals="1" fieldPosition="0"/>
    </format>
    <format dxfId="886">
      <pivotArea dataOnly="0" labelOnly="1" grandRow="1" outline="0" fieldPosition="0"/>
    </format>
    <format dxfId="885">
      <pivotArea type="all" dataOnly="0" outline="0" fieldPosition="0"/>
    </format>
    <format dxfId="884">
      <pivotArea outline="0" collapsedLevelsAreSubtotals="1" fieldPosition="0"/>
    </format>
    <format dxfId="883">
      <pivotArea dataOnly="0" labelOnly="1" grandRow="1" outline="0" fieldPosition="0"/>
    </format>
    <format dxfId="882">
      <pivotArea field="12" type="button" dataOnly="0" labelOnly="1" outline="0" axis="axisRow" fieldPosition="1"/>
    </format>
    <format dxfId="881">
      <pivotArea field="17" type="button" dataOnly="0" labelOnly="1" outline="0" axis="axisRow" fieldPosition="2"/>
    </format>
    <format dxfId="880">
      <pivotArea field="11" type="button" dataOnly="0" labelOnly="1" outline="0" axis="axisRow" fieldPosition="3"/>
    </format>
    <format dxfId="879">
      <pivotArea field="11" type="button" dataOnly="0" labelOnly="1" outline="0" axis="axisRow" fieldPosition="3"/>
    </format>
    <format dxfId="878">
      <pivotArea field="17" type="button" dataOnly="0" labelOnly="1" outline="0" axis="axisRow" fieldPosition="2"/>
    </format>
    <format dxfId="877">
      <pivotArea field="12" type="button" dataOnly="0" labelOnly="1" outline="0" axis="axisRow" fieldPosition="1"/>
    </format>
    <format dxfId="876">
      <pivotArea field="6" type="button" dataOnly="0" labelOnly="1" outline="0" axis="axisRow" fieldPosition="0"/>
    </format>
    <format dxfId="875">
      <pivotArea field="6" type="button" dataOnly="0" labelOnly="1" outline="0" axis="axisRow" fieldPosition="0"/>
    </format>
    <format dxfId="874">
      <pivotArea field="11" type="button" dataOnly="0" labelOnly="1" outline="0" axis="axisRow" fieldPosition="3"/>
    </format>
    <format dxfId="873">
      <pivotArea grandRow="1" outline="0" collapsedLevelsAreSubtotals="1" fieldPosition="0"/>
    </format>
    <format dxfId="87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871">
      <pivotArea type="all" dataOnly="0" outline="0" fieldPosition="0"/>
    </format>
    <format dxfId="870">
      <pivotArea dataOnly="0" labelOnly="1" grandRow="1" outline="0" fieldPosition="0"/>
    </format>
    <format dxfId="869">
      <pivotArea type="all" dataOnly="0" outline="0" fieldPosition="0"/>
    </format>
    <format dxfId="868">
      <pivotArea dataOnly="0" labelOnly="1" grandRow="1" outline="0" fieldPosition="0"/>
    </format>
    <format dxfId="867">
      <pivotArea grandRow="1" outline="0" collapsedLevelsAreSubtotals="1" fieldPosition="0"/>
    </format>
    <format dxfId="866">
      <pivotArea dataOnly="0" labelOnly="1" grandRow="1" outline="0" offset="IV256" fieldPosition="0"/>
    </format>
    <format dxfId="865">
      <pivotArea type="all" dataOnly="0" outline="0" fieldPosition="0"/>
    </format>
    <format dxfId="864">
      <pivotArea outline="0" collapsedLevelsAreSubtotals="1" fieldPosition="0"/>
    </format>
    <format dxfId="863">
      <pivotArea dataOnly="0" labelOnly="1" outline="0" fieldPosition="0">
        <references count="1">
          <reference field="6" count="0"/>
        </references>
      </pivotArea>
    </format>
    <format dxfId="862">
      <pivotArea dataOnly="0" labelOnly="1" grandRow="1" outline="0" fieldPosition="0"/>
    </format>
    <format dxfId="86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60">
      <pivotArea type="all" dataOnly="0" outline="0" fieldPosition="0"/>
    </format>
    <format dxfId="859">
      <pivotArea outline="0" collapsedLevelsAreSubtotals="1" fieldPosition="0"/>
    </format>
    <format dxfId="858">
      <pivotArea dataOnly="0" labelOnly="1" outline="0" fieldPosition="0">
        <references count="1">
          <reference field="6" count="0"/>
        </references>
      </pivotArea>
    </format>
    <format dxfId="857">
      <pivotArea dataOnly="0" labelOnly="1" grandRow="1" outline="0" fieldPosition="0"/>
    </format>
    <format dxfId="85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55">
      <pivotArea field="3" type="button" dataOnly="0" labelOnly="1" outline="0" axis="axisPage" fieldPosition="0"/>
    </format>
    <format dxfId="854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ivotTable" Target="../pivotTables/pivotTable7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ivotTable" Target="../pivotTables/pivotTable8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ivotTable" Target="../pivotTables/pivotTable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ivotTable" Target="../pivotTables/pivotTable10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ivotTable" Target="../pivotTables/pivotTable1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ivotTable" Target="../pivotTables/pivotTable1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ivotTable" Target="../pivotTables/pivotTable13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ivotTable" Target="../pivotTables/pivotTable14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ivotTable" Target="../pivotTables/pivotTable15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ivotTable" Target="../pivotTables/pivotTable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ivotTable" Target="../pivotTables/pivotTable17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ivotTable" Target="../pivotTables/pivotTable18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ivotTable" Target="../pivotTables/pivotTable19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ivotTable" Target="../pivotTables/pivotTable20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ivotTable" Target="../pivotTables/pivotTable21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ivotTable" Target="../pivotTables/pivotTable22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ivotTable" Target="../pivotTables/pivotTable23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ivotTable" Target="../pivotTables/pivotTable24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ivotTable" Target="../pivotTables/pivotTable25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ivotTable" Target="../pivotTables/pivotTable2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ivotTable" Target="../pivotTables/pivotTable27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ivotTable" Target="../pivotTables/pivotTable28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ivotTable" Target="../pivotTables/pivotTable2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H225"/>
  <sheetViews>
    <sheetView topLeftCell="A5" workbookViewId="0">
      <selection activeCell="H12" sqref="H12"/>
    </sheetView>
  </sheetViews>
  <sheetFormatPr defaultColWidth="9.140625" defaultRowHeight="15" x14ac:dyDescent="0.25"/>
  <cols>
    <col min="1" max="1" width="12.28515625" style="17" customWidth="1"/>
    <col min="2" max="2" width="14.140625" style="17" customWidth="1"/>
    <col min="3" max="3" width="34.42578125" style="18" customWidth="1"/>
    <col min="4" max="4" width="15" style="17" customWidth="1"/>
    <col min="5" max="5" width="18.7109375" style="17" customWidth="1"/>
    <col min="6" max="6" width="11.7109375" style="17" customWidth="1"/>
    <col min="7" max="7" width="18.42578125" style="19" customWidth="1"/>
    <col min="8" max="8" width="16.85546875" style="20" customWidth="1"/>
    <col min="9" max="16384" width="9.140625" style="17"/>
  </cols>
  <sheetData>
    <row r="1" spans="1:8" s="1" customFormat="1" ht="87" hidden="1" customHeight="1" x14ac:dyDescent="0.25">
      <c r="A1" s="172" t="s">
        <v>18</v>
      </c>
      <c r="B1" s="173"/>
      <c r="C1" s="173"/>
      <c r="D1" s="173"/>
      <c r="E1" s="173"/>
      <c r="F1" s="173"/>
      <c r="G1" s="173"/>
      <c r="H1" s="174"/>
    </row>
    <row r="2" spans="1:8" s="2" customFormat="1" ht="18.75" x14ac:dyDescent="0.3">
      <c r="A2" s="175" t="s">
        <v>19</v>
      </c>
      <c r="B2" s="176"/>
      <c r="C2" s="176"/>
      <c r="D2" s="176"/>
      <c r="E2" s="176"/>
      <c r="F2" s="176"/>
      <c r="G2" s="176"/>
      <c r="H2" s="176"/>
    </row>
    <row r="3" spans="1:8" s="2" customFormat="1" ht="19.5" thickBot="1" x14ac:dyDescent="0.35">
      <c r="A3" s="3" t="s">
        <v>20</v>
      </c>
      <c r="B3" s="177" t="s">
        <v>17</v>
      </c>
      <c r="C3" s="177"/>
      <c r="D3" s="177"/>
      <c r="E3" s="4"/>
      <c r="F3" s="4"/>
      <c r="G3" s="5"/>
      <c r="H3" s="6"/>
    </row>
    <row r="4" spans="1:8" s="2" customFormat="1" ht="20.25" thickTop="1" thickBot="1" x14ac:dyDescent="0.35">
      <c r="A4" s="3" t="s">
        <v>21</v>
      </c>
      <c r="B4" s="178" t="s">
        <v>22</v>
      </c>
      <c r="C4" s="178"/>
      <c r="D4" s="3" t="s">
        <v>23</v>
      </c>
      <c r="E4" s="7">
        <v>42664</v>
      </c>
      <c r="F4" s="179" t="s">
        <v>24</v>
      </c>
      <c r="G4" s="181">
        <f ca="1">E4-E5</f>
        <v>-969</v>
      </c>
      <c r="H4" s="6"/>
    </row>
    <row r="5" spans="1:8" s="2" customFormat="1" ht="19.5" thickBot="1" x14ac:dyDescent="0.35">
      <c r="A5" s="3" t="s">
        <v>25</v>
      </c>
      <c r="B5" s="178">
        <v>153115</v>
      </c>
      <c r="C5" s="178"/>
      <c r="D5" s="3" t="s">
        <v>26</v>
      </c>
      <c r="E5" s="8">
        <f ca="1">TODAY()</f>
        <v>43633</v>
      </c>
      <c r="F5" s="180"/>
      <c r="G5" s="182"/>
      <c r="H5" s="6"/>
    </row>
    <row r="6" spans="1:8" s="2" customFormat="1" ht="10.5" customHeight="1" thickTop="1" x14ac:dyDescent="0.3">
      <c r="A6" s="3"/>
      <c r="C6" s="9"/>
      <c r="D6" s="3"/>
      <c r="E6" s="8"/>
      <c r="F6" s="10"/>
      <c r="G6" s="11"/>
      <c r="H6" s="6"/>
    </row>
    <row r="7" spans="1:8" s="2" customFormat="1" ht="19.5" thickBot="1" x14ac:dyDescent="0.35">
      <c r="A7" s="3"/>
      <c r="B7" s="12"/>
      <c r="C7" s="13"/>
      <c r="D7" s="3"/>
      <c r="E7" s="14"/>
      <c r="F7" s="15"/>
      <c r="G7" s="5"/>
      <c r="H7" s="6"/>
    </row>
    <row r="8" spans="1:8" s="2" customFormat="1" ht="22.5" customHeight="1" thickTop="1" x14ac:dyDescent="0.3">
      <c r="A8" s="16" t="s">
        <v>27</v>
      </c>
      <c r="B8" s="183" t="s">
        <v>28</v>
      </c>
      <c r="C8" s="184"/>
      <c r="D8" s="184"/>
      <c r="E8" s="184"/>
      <c r="F8" s="184"/>
      <c r="G8" s="184"/>
      <c r="H8" s="184"/>
    </row>
    <row r="9" spans="1:8" s="2" customFormat="1" ht="16.5" customHeight="1" thickBot="1" x14ac:dyDescent="0.35">
      <c r="A9" s="16"/>
      <c r="B9" s="185" t="s">
        <v>29</v>
      </c>
      <c r="C9" s="186"/>
      <c r="D9" s="186"/>
      <c r="E9" s="186"/>
      <c r="F9" s="186"/>
      <c r="G9" s="186"/>
      <c r="H9" s="186"/>
    </row>
    <row r="10" spans="1:8" ht="18" customHeight="1" thickTop="1" thickBot="1" x14ac:dyDescent="0.3"/>
    <row r="11" spans="1:8" s="26" customFormat="1" ht="31.5" x14ac:dyDescent="0.25">
      <c r="A11" s="21" t="s">
        <v>30</v>
      </c>
      <c r="B11" s="22" t="s">
        <v>31</v>
      </c>
      <c r="C11" s="23" t="s">
        <v>32</v>
      </c>
      <c r="D11" s="23" t="s">
        <v>33</v>
      </c>
      <c r="E11" s="23" t="s">
        <v>34</v>
      </c>
      <c r="F11" s="23" t="s">
        <v>35</v>
      </c>
      <c r="G11" s="24" t="s">
        <v>36</v>
      </c>
      <c r="H11" s="25" t="s">
        <v>37</v>
      </c>
    </row>
    <row r="12" spans="1:8" s="93" customFormat="1" ht="63.75" x14ac:dyDescent="0.2">
      <c r="A12" s="27">
        <v>2</v>
      </c>
      <c r="B12" s="28" t="s">
        <v>38</v>
      </c>
      <c r="C12" s="29" t="s">
        <v>39</v>
      </c>
      <c r="D12" s="30">
        <v>600</v>
      </c>
      <c r="E12" s="28">
        <f>0</f>
        <v>0</v>
      </c>
      <c r="F12" s="28">
        <f>D12-E12</f>
        <v>600</v>
      </c>
      <c r="G12" s="31"/>
      <c r="H12" s="32">
        <v>0</v>
      </c>
    </row>
    <row r="13" spans="1:8" s="40" customFormat="1" ht="89.25" x14ac:dyDescent="0.2">
      <c r="A13" s="34">
        <v>3</v>
      </c>
      <c r="B13" s="35">
        <v>14</v>
      </c>
      <c r="C13" s="36" t="s">
        <v>40</v>
      </c>
      <c r="D13" s="37">
        <v>240</v>
      </c>
      <c r="E13" s="35">
        <f>0</f>
        <v>0</v>
      </c>
      <c r="F13" s="35">
        <f t="shared" ref="F13:F76" si="0">D13-E13</f>
        <v>240</v>
      </c>
      <c r="G13" s="38"/>
      <c r="H13" s="39">
        <v>3</v>
      </c>
    </row>
    <row r="14" spans="1:8" s="40" customFormat="1" ht="89.25" x14ac:dyDescent="0.2">
      <c r="A14" s="34">
        <v>4</v>
      </c>
      <c r="B14" s="35">
        <v>13</v>
      </c>
      <c r="C14" s="36" t="s">
        <v>41</v>
      </c>
      <c r="D14" s="37">
        <v>240</v>
      </c>
      <c r="E14" s="35">
        <f>0</f>
        <v>0</v>
      </c>
      <c r="F14" s="35">
        <f t="shared" si="0"/>
        <v>240</v>
      </c>
      <c r="G14" s="38"/>
      <c r="H14" s="39">
        <v>3.5</v>
      </c>
    </row>
    <row r="15" spans="1:8" s="40" customFormat="1" ht="89.25" x14ac:dyDescent="0.2">
      <c r="A15" s="34">
        <v>5</v>
      </c>
      <c r="B15" s="35">
        <v>14</v>
      </c>
      <c r="C15" s="36" t="s">
        <v>42</v>
      </c>
      <c r="D15" s="37">
        <v>240</v>
      </c>
      <c r="E15" s="35">
        <f>0</f>
        <v>0</v>
      </c>
      <c r="F15" s="35">
        <f t="shared" si="0"/>
        <v>240</v>
      </c>
      <c r="G15" s="38"/>
      <c r="H15" s="39">
        <v>2.95</v>
      </c>
    </row>
    <row r="16" spans="1:8" s="40" customFormat="1" ht="89.25" x14ac:dyDescent="0.2">
      <c r="A16" s="34">
        <v>6</v>
      </c>
      <c r="B16" s="35">
        <v>27</v>
      </c>
      <c r="C16" s="36" t="s">
        <v>43</v>
      </c>
      <c r="D16" s="37">
        <v>300</v>
      </c>
      <c r="E16" s="35">
        <f>0</f>
        <v>0</v>
      </c>
      <c r="F16" s="35">
        <f t="shared" si="0"/>
        <v>300</v>
      </c>
      <c r="G16" s="38"/>
      <c r="H16" s="39">
        <v>1.95</v>
      </c>
    </row>
    <row r="17" spans="1:8" s="40" customFormat="1" ht="76.5" x14ac:dyDescent="0.2">
      <c r="A17" s="34">
        <v>7</v>
      </c>
      <c r="B17" s="35">
        <v>27</v>
      </c>
      <c r="C17" s="36" t="s">
        <v>44</v>
      </c>
      <c r="D17" s="37">
        <v>2400</v>
      </c>
      <c r="E17" s="35">
        <f>0</f>
        <v>0</v>
      </c>
      <c r="F17" s="35">
        <f t="shared" si="0"/>
        <v>2400</v>
      </c>
      <c r="G17" s="38"/>
      <c r="H17" s="39">
        <v>2.5</v>
      </c>
    </row>
    <row r="18" spans="1:8" s="44" customFormat="1" ht="76.5" x14ac:dyDescent="0.2">
      <c r="A18" s="41">
        <v>8</v>
      </c>
      <c r="B18" s="35">
        <v>15</v>
      </c>
      <c r="C18" s="36" t="s">
        <v>45</v>
      </c>
      <c r="D18" s="42">
        <v>1200</v>
      </c>
      <c r="E18" s="35">
        <f>0</f>
        <v>0</v>
      </c>
      <c r="F18" s="35">
        <f t="shared" si="0"/>
        <v>1200</v>
      </c>
      <c r="G18" s="38"/>
      <c r="H18" s="43">
        <v>0.4</v>
      </c>
    </row>
    <row r="19" spans="1:8" s="40" customFormat="1" ht="38.25" x14ac:dyDescent="0.2">
      <c r="A19" s="34">
        <v>9</v>
      </c>
      <c r="B19" s="35">
        <v>3</v>
      </c>
      <c r="C19" s="36" t="s">
        <v>46</v>
      </c>
      <c r="D19" s="37">
        <v>600</v>
      </c>
      <c r="E19" s="35">
        <f>0</f>
        <v>0</v>
      </c>
      <c r="F19" s="35">
        <f t="shared" si="0"/>
        <v>600</v>
      </c>
      <c r="G19" s="38"/>
      <c r="H19" s="39">
        <v>3.49</v>
      </c>
    </row>
    <row r="20" spans="1:8" s="40" customFormat="1" ht="63.75" x14ac:dyDescent="0.2">
      <c r="A20" s="34">
        <v>10</v>
      </c>
      <c r="B20" s="35">
        <v>13</v>
      </c>
      <c r="C20" s="36" t="s">
        <v>47</v>
      </c>
      <c r="D20" s="37">
        <v>480</v>
      </c>
      <c r="E20" s="35">
        <f>0</f>
        <v>0</v>
      </c>
      <c r="F20" s="35">
        <f t="shared" si="0"/>
        <v>480</v>
      </c>
      <c r="G20" s="38"/>
      <c r="H20" s="39">
        <v>19.899999999999999</v>
      </c>
    </row>
    <row r="21" spans="1:8" s="40" customFormat="1" ht="63.75" x14ac:dyDescent="0.2">
      <c r="A21" s="34">
        <v>11</v>
      </c>
      <c r="B21" s="35">
        <v>13</v>
      </c>
      <c r="C21" s="36" t="s">
        <v>48</v>
      </c>
      <c r="D21" s="37">
        <v>180</v>
      </c>
      <c r="E21" s="35">
        <f>0</f>
        <v>0</v>
      </c>
      <c r="F21" s="35">
        <f t="shared" si="0"/>
        <v>180</v>
      </c>
      <c r="G21" s="38"/>
      <c r="H21" s="39">
        <v>0.85</v>
      </c>
    </row>
    <row r="22" spans="1:8" s="40" customFormat="1" ht="63.75" x14ac:dyDescent="0.2">
      <c r="A22" s="34">
        <v>12</v>
      </c>
      <c r="B22" s="35">
        <v>14</v>
      </c>
      <c r="C22" s="36" t="s">
        <v>49</v>
      </c>
      <c r="D22" s="37">
        <v>1920</v>
      </c>
      <c r="E22" s="35">
        <f>0</f>
        <v>0</v>
      </c>
      <c r="F22" s="35">
        <f t="shared" si="0"/>
        <v>1920</v>
      </c>
      <c r="G22" s="38"/>
      <c r="H22" s="39">
        <v>0.56999999999999995</v>
      </c>
    </row>
    <row r="23" spans="1:8" s="33" customFormat="1" ht="63.75" x14ac:dyDescent="0.2">
      <c r="A23" s="27">
        <v>13</v>
      </c>
      <c r="B23" s="28" t="s">
        <v>38</v>
      </c>
      <c r="C23" s="29" t="s">
        <v>50</v>
      </c>
      <c r="D23" s="30">
        <v>2400</v>
      </c>
      <c r="E23" s="28">
        <f>0</f>
        <v>0</v>
      </c>
      <c r="F23" s="28">
        <f t="shared" si="0"/>
        <v>2400</v>
      </c>
      <c r="G23" s="31"/>
      <c r="H23" s="32">
        <v>0</v>
      </c>
    </row>
    <row r="24" spans="1:8" s="40" customFormat="1" ht="51" x14ac:dyDescent="0.2">
      <c r="A24" s="34">
        <v>14</v>
      </c>
      <c r="B24" s="35">
        <v>21</v>
      </c>
      <c r="C24" s="36" t="s">
        <v>51</v>
      </c>
      <c r="D24" s="37">
        <v>3600</v>
      </c>
      <c r="E24" s="35">
        <f>0</f>
        <v>0</v>
      </c>
      <c r="F24" s="35">
        <f t="shared" si="0"/>
        <v>3600</v>
      </c>
      <c r="G24" s="38"/>
      <c r="H24" s="39">
        <v>0.25</v>
      </c>
    </row>
    <row r="25" spans="1:8" s="40" customFormat="1" ht="63.75" x14ac:dyDescent="0.2">
      <c r="A25" s="34">
        <v>15</v>
      </c>
      <c r="B25" s="35">
        <v>7</v>
      </c>
      <c r="C25" s="36" t="s">
        <v>52</v>
      </c>
      <c r="D25" s="37">
        <v>3600</v>
      </c>
      <c r="E25" s="35">
        <f>0</f>
        <v>0</v>
      </c>
      <c r="F25" s="35">
        <f t="shared" si="0"/>
        <v>3600</v>
      </c>
      <c r="G25" s="38"/>
      <c r="H25" s="39">
        <v>0.6</v>
      </c>
    </row>
    <row r="26" spans="1:8" s="40" customFormat="1" ht="51" x14ac:dyDescent="0.2">
      <c r="A26" s="45">
        <v>16</v>
      </c>
      <c r="B26" s="46">
        <v>8</v>
      </c>
      <c r="C26" s="47" t="s">
        <v>53</v>
      </c>
      <c r="D26" s="48">
        <v>840</v>
      </c>
      <c r="E26" s="46">
        <f>0</f>
        <v>0</v>
      </c>
      <c r="F26" s="46">
        <f t="shared" si="0"/>
        <v>840</v>
      </c>
      <c r="G26" s="49"/>
      <c r="H26" s="50">
        <v>2.52</v>
      </c>
    </row>
    <row r="27" spans="1:8" s="40" customFormat="1" ht="38.25" x14ac:dyDescent="0.2">
      <c r="A27" s="45">
        <v>17</v>
      </c>
      <c r="B27" s="46">
        <v>8</v>
      </c>
      <c r="C27" s="47" t="s">
        <v>54</v>
      </c>
      <c r="D27" s="48">
        <v>840</v>
      </c>
      <c r="E27" s="46">
        <f>0</f>
        <v>0</v>
      </c>
      <c r="F27" s="46">
        <f t="shared" si="0"/>
        <v>840</v>
      </c>
      <c r="G27" s="49"/>
      <c r="H27" s="50">
        <v>2.5499999999999998</v>
      </c>
    </row>
    <row r="28" spans="1:8" s="40" customFormat="1" ht="102" x14ac:dyDescent="0.2">
      <c r="A28" s="34">
        <v>18</v>
      </c>
      <c r="B28" s="35">
        <v>6</v>
      </c>
      <c r="C28" s="36" t="s">
        <v>55</v>
      </c>
      <c r="D28" s="51">
        <v>3000</v>
      </c>
      <c r="E28" s="35">
        <f>0</f>
        <v>0</v>
      </c>
      <c r="F28" s="35">
        <f t="shared" si="0"/>
        <v>3000</v>
      </c>
      <c r="G28" s="38"/>
      <c r="H28" s="39">
        <v>0.5</v>
      </c>
    </row>
    <row r="29" spans="1:8" s="44" customFormat="1" ht="102" x14ac:dyDescent="0.2">
      <c r="A29" s="41">
        <v>19</v>
      </c>
      <c r="B29" s="35">
        <v>24</v>
      </c>
      <c r="C29" s="36" t="s">
        <v>56</v>
      </c>
      <c r="D29" s="42">
        <v>6000</v>
      </c>
      <c r="E29" s="35">
        <f>0</f>
        <v>0</v>
      </c>
      <c r="F29" s="35">
        <f t="shared" si="0"/>
        <v>6000</v>
      </c>
      <c r="G29" s="38"/>
      <c r="H29" s="43">
        <v>0.32</v>
      </c>
    </row>
    <row r="30" spans="1:8" s="44" customFormat="1" ht="102" x14ac:dyDescent="0.2">
      <c r="A30" s="41">
        <v>20</v>
      </c>
      <c r="B30" s="35">
        <v>24</v>
      </c>
      <c r="C30" s="36" t="s">
        <v>57</v>
      </c>
      <c r="D30" s="42">
        <v>3600</v>
      </c>
      <c r="E30" s="35">
        <f>0</f>
        <v>0</v>
      </c>
      <c r="F30" s="35">
        <f t="shared" si="0"/>
        <v>3600</v>
      </c>
      <c r="G30" s="38"/>
      <c r="H30" s="43">
        <v>0.32</v>
      </c>
    </row>
    <row r="31" spans="1:8" s="44" customFormat="1" ht="114.75" x14ac:dyDescent="0.2">
      <c r="A31" s="41">
        <v>21</v>
      </c>
      <c r="B31" s="35">
        <v>24</v>
      </c>
      <c r="C31" s="36" t="s">
        <v>58</v>
      </c>
      <c r="D31" s="42">
        <v>2400</v>
      </c>
      <c r="E31" s="35">
        <f>0</f>
        <v>0</v>
      </c>
      <c r="F31" s="35">
        <f t="shared" si="0"/>
        <v>2400</v>
      </c>
      <c r="G31" s="38"/>
      <c r="H31" s="43">
        <v>0.32</v>
      </c>
    </row>
    <row r="32" spans="1:8" s="40" customFormat="1" ht="38.25" x14ac:dyDescent="0.2">
      <c r="A32" s="34">
        <v>22</v>
      </c>
      <c r="B32" s="35">
        <v>14</v>
      </c>
      <c r="C32" s="36" t="s">
        <v>59</v>
      </c>
      <c r="D32" s="37">
        <v>240</v>
      </c>
      <c r="E32" s="35">
        <f>0</f>
        <v>0</v>
      </c>
      <c r="F32" s="35">
        <f t="shared" si="0"/>
        <v>240</v>
      </c>
      <c r="G32" s="38"/>
      <c r="H32" s="39">
        <v>1.3</v>
      </c>
    </row>
    <row r="33" spans="1:8" s="40" customFormat="1" ht="38.25" x14ac:dyDescent="0.2">
      <c r="A33" s="34">
        <v>23</v>
      </c>
      <c r="B33" s="35">
        <v>14</v>
      </c>
      <c r="C33" s="36" t="s">
        <v>60</v>
      </c>
      <c r="D33" s="37">
        <v>240</v>
      </c>
      <c r="E33" s="35">
        <f>0</f>
        <v>0</v>
      </c>
      <c r="F33" s="35">
        <f t="shared" si="0"/>
        <v>240</v>
      </c>
      <c r="G33" s="38"/>
      <c r="H33" s="39">
        <v>1.3</v>
      </c>
    </row>
    <row r="34" spans="1:8" s="40" customFormat="1" ht="38.25" x14ac:dyDescent="0.2">
      <c r="A34" s="34">
        <v>24</v>
      </c>
      <c r="B34" s="35">
        <v>14</v>
      </c>
      <c r="C34" s="36" t="s">
        <v>61</v>
      </c>
      <c r="D34" s="37">
        <v>240</v>
      </c>
      <c r="E34" s="35">
        <f>0</f>
        <v>0</v>
      </c>
      <c r="F34" s="35">
        <f t="shared" si="0"/>
        <v>240</v>
      </c>
      <c r="G34" s="38"/>
      <c r="H34" s="39">
        <v>1.5</v>
      </c>
    </row>
    <row r="35" spans="1:8" s="40" customFormat="1" ht="38.25" x14ac:dyDescent="0.2">
      <c r="A35" s="34">
        <v>25</v>
      </c>
      <c r="B35" s="35">
        <v>14</v>
      </c>
      <c r="C35" s="36" t="s">
        <v>62</v>
      </c>
      <c r="D35" s="37">
        <v>240</v>
      </c>
      <c r="E35" s="35">
        <f>0</f>
        <v>0</v>
      </c>
      <c r="F35" s="35">
        <f t="shared" si="0"/>
        <v>240</v>
      </c>
      <c r="G35" s="38"/>
      <c r="H35" s="39">
        <v>1.3</v>
      </c>
    </row>
    <row r="36" spans="1:8" s="40" customFormat="1" ht="51" x14ac:dyDescent="0.2">
      <c r="A36" s="34">
        <v>26</v>
      </c>
      <c r="B36" s="35">
        <v>14</v>
      </c>
      <c r="C36" s="36" t="s">
        <v>63</v>
      </c>
      <c r="D36" s="37">
        <v>5400</v>
      </c>
      <c r="E36" s="35">
        <f>0</f>
        <v>0</v>
      </c>
      <c r="F36" s="35">
        <f t="shared" si="0"/>
        <v>5400</v>
      </c>
      <c r="G36" s="38"/>
      <c r="H36" s="39">
        <v>0.85</v>
      </c>
    </row>
    <row r="37" spans="1:8" s="40" customFormat="1" ht="51" x14ac:dyDescent="0.2">
      <c r="A37" s="34">
        <v>27</v>
      </c>
      <c r="B37" s="35">
        <v>13</v>
      </c>
      <c r="C37" s="36" t="s">
        <v>64</v>
      </c>
      <c r="D37" s="37">
        <v>5400</v>
      </c>
      <c r="E37" s="35">
        <f>0</f>
        <v>0</v>
      </c>
      <c r="F37" s="35">
        <f t="shared" si="0"/>
        <v>5400</v>
      </c>
      <c r="G37" s="38"/>
      <c r="H37" s="39">
        <v>0.85</v>
      </c>
    </row>
    <row r="38" spans="1:8" s="40" customFormat="1" ht="51" x14ac:dyDescent="0.2">
      <c r="A38" s="34">
        <v>28</v>
      </c>
      <c r="B38" s="35">
        <v>14</v>
      </c>
      <c r="C38" s="36" t="s">
        <v>65</v>
      </c>
      <c r="D38" s="37">
        <v>5400</v>
      </c>
      <c r="E38" s="35">
        <f>0</f>
        <v>0</v>
      </c>
      <c r="F38" s="35">
        <f t="shared" si="0"/>
        <v>5400</v>
      </c>
      <c r="G38" s="38"/>
      <c r="H38" s="39">
        <v>0.85</v>
      </c>
    </row>
    <row r="39" spans="1:8" s="40" customFormat="1" ht="76.5" x14ac:dyDescent="0.2">
      <c r="A39" s="34">
        <v>29</v>
      </c>
      <c r="B39" s="35">
        <v>14</v>
      </c>
      <c r="C39" s="36" t="s">
        <v>66</v>
      </c>
      <c r="D39" s="37">
        <v>5400</v>
      </c>
      <c r="E39" s="35">
        <f>0</f>
        <v>0</v>
      </c>
      <c r="F39" s="35">
        <f t="shared" si="0"/>
        <v>5400</v>
      </c>
      <c r="G39" s="38"/>
      <c r="H39" s="39">
        <v>0.85</v>
      </c>
    </row>
    <row r="40" spans="1:8" s="44" customFormat="1" ht="76.5" x14ac:dyDescent="0.2">
      <c r="A40" s="41">
        <v>30</v>
      </c>
      <c r="B40" s="35">
        <v>15</v>
      </c>
      <c r="C40" s="36" t="s">
        <v>67</v>
      </c>
      <c r="D40" s="42">
        <v>240</v>
      </c>
      <c r="E40" s="35">
        <f>0</f>
        <v>0</v>
      </c>
      <c r="F40" s="35">
        <f t="shared" si="0"/>
        <v>240</v>
      </c>
      <c r="G40" s="38"/>
      <c r="H40" s="43">
        <v>0.2</v>
      </c>
    </row>
    <row r="41" spans="1:8" s="40" customFormat="1" ht="76.5" x14ac:dyDescent="0.2">
      <c r="A41" s="34">
        <v>31</v>
      </c>
      <c r="B41" s="35">
        <v>7</v>
      </c>
      <c r="C41" s="36" t="s">
        <v>68</v>
      </c>
      <c r="D41" s="37">
        <v>240</v>
      </c>
      <c r="E41" s="35">
        <f>0</f>
        <v>0</v>
      </c>
      <c r="F41" s="35">
        <f t="shared" si="0"/>
        <v>240</v>
      </c>
      <c r="G41" s="38"/>
      <c r="H41" s="39">
        <v>0.17</v>
      </c>
    </row>
    <row r="42" spans="1:8" s="40" customFormat="1" ht="76.5" x14ac:dyDescent="0.2">
      <c r="A42" s="34">
        <v>33</v>
      </c>
      <c r="B42" s="35">
        <v>18</v>
      </c>
      <c r="C42" s="36" t="s">
        <v>69</v>
      </c>
      <c r="D42" s="37">
        <v>240</v>
      </c>
      <c r="E42" s="35">
        <f>0</f>
        <v>0</v>
      </c>
      <c r="F42" s="35">
        <f t="shared" si="0"/>
        <v>240</v>
      </c>
      <c r="G42" s="38"/>
      <c r="H42" s="39">
        <v>0.22</v>
      </c>
    </row>
    <row r="43" spans="1:8" s="44" customFormat="1" ht="51" x14ac:dyDescent="0.2">
      <c r="A43" s="41">
        <v>35</v>
      </c>
      <c r="B43" s="35">
        <v>15</v>
      </c>
      <c r="C43" s="36" t="s">
        <v>70</v>
      </c>
      <c r="D43" s="42">
        <v>240</v>
      </c>
      <c r="E43" s="35">
        <f>0</f>
        <v>0</v>
      </c>
      <c r="F43" s="35">
        <f t="shared" si="0"/>
        <v>240</v>
      </c>
      <c r="G43" s="38"/>
      <c r="H43" s="43">
        <v>0.2</v>
      </c>
    </row>
    <row r="44" spans="1:8" s="40" customFormat="1" ht="51" x14ac:dyDescent="0.2">
      <c r="A44" s="34">
        <v>36</v>
      </c>
      <c r="B44" s="35">
        <v>1</v>
      </c>
      <c r="C44" s="36" t="s">
        <v>71</v>
      </c>
      <c r="D44" s="37">
        <v>240</v>
      </c>
      <c r="E44" s="35">
        <f>0</f>
        <v>0</v>
      </c>
      <c r="F44" s="35">
        <f t="shared" si="0"/>
        <v>240</v>
      </c>
      <c r="G44" s="38"/>
      <c r="H44" s="39">
        <v>0.22</v>
      </c>
    </row>
    <row r="45" spans="1:8" s="44" customFormat="1" ht="51" x14ac:dyDescent="0.2">
      <c r="A45" s="41">
        <v>37</v>
      </c>
      <c r="B45" s="35">
        <v>15</v>
      </c>
      <c r="C45" s="36" t="s">
        <v>72</v>
      </c>
      <c r="D45" s="42">
        <v>3600</v>
      </c>
      <c r="E45" s="35">
        <f>0</f>
        <v>0</v>
      </c>
      <c r="F45" s="35">
        <f t="shared" si="0"/>
        <v>3600</v>
      </c>
      <c r="G45" s="38"/>
      <c r="H45" s="43">
        <v>0.38</v>
      </c>
    </row>
    <row r="46" spans="1:8" s="33" customFormat="1" ht="25.5" x14ac:dyDescent="0.2">
      <c r="A46" s="27">
        <v>38</v>
      </c>
      <c r="B46" s="28" t="s">
        <v>38</v>
      </c>
      <c r="C46" s="29" t="s">
        <v>73</v>
      </c>
      <c r="D46" s="30">
        <v>600</v>
      </c>
      <c r="E46" s="28">
        <f>0</f>
        <v>0</v>
      </c>
      <c r="F46" s="28">
        <f t="shared" si="0"/>
        <v>600</v>
      </c>
      <c r="G46" s="31"/>
      <c r="H46" s="32">
        <v>0</v>
      </c>
    </row>
    <row r="47" spans="1:8" s="40" customFormat="1" ht="38.25" x14ac:dyDescent="0.2">
      <c r="A47" s="34">
        <v>39</v>
      </c>
      <c r="B47" s="35">
        <v>3</v>
      </c>
      <c r="C47" s="36" t="s">
        <v>74</v>
      </c>
      <c r="D47" s="51">
        <v>3000</v>
      </c>
      <c r="E47" s="35">
        <f>0</f>
        <v>0</v>
      </c>
      <c r="F47" s="35">
        <f t="shared" si="0"/>
        <v>3000</v>
      </c>
      <c r="G47" s="38"/>
      <c r="H47" s="39">
        <v>0.95</v>
      </c>
    </row>
    <row r="48" spans="1:8" s="40" customFormat="1" ht="38.25" x14ac:dyDescent="0.2">
      <c r="A48" s="34">
        <v>40</v>
      </c>
      <c r="B48" s="35">
        <v>3</v>
      </c>
      <c r="C48" s="36" t="s">
        <v>75</v>
      </c>
      <c r="D48" s="51">
        <v>2400</v>
      </c>
      <c r="E48" s="35">
        <f>0</f>
        <v>0</v>
      </c>
      <c r="F48" s="35">
        <f t="shared" si="0"/>
        <v>2400</v>
      </c>
      <c r="G48" s="38"/>
      <c r="H48" s="39">
        <v>0.99</v>
      </c>
    </row>
    <row r="49" spans="1:8" s="44" customFormat="1" ht="38.25" x14ac:dyDescent="0.2">
      <c r="A49" s="41">
        <v>41</v>
      </c>
      <c r="B49" s="35">
        <v>24</v>
      </c>
      <c r="C49" s="36" t="s">
        <v>76</v>
      </c>
      <c r="D49" s="42">
        <v>1200</v>
      </c>
      <c r="E49" s="35">
        <f>0</f>
        <v>0</v>
      </c>
      <c r="F49" s="35">
        <f t="shared" si="0"/>
        <v>1200</v>
      </c>
      <c r="G49" s="38"/>
      <c r="H49" s="43">
        <v>1.29</v>
      </c>
    </row>
    <row r="50" spans="1:8" s="40" customFormat="1" ht="63.75" x14ac:dyDescent="0.2">
      <c r="A50" s="34">
        <v>42</v>
      </c>
      <c r="B50" s="35">
        <v>14</v>
      </c>
      <c r="C50" s="36" t="s">
        <v>77</v>
      </c>
      <c r="D50" s="37">
        <v>1200</v>
      </c>
      <c r="E50" s="35">
        <f>0</f>
        <v>0</v>
      </c>
      <c r="F50" s="35">
        <f t="shared" si="0"/>
        <v>1200</v>
      </c>
      <c r="G50" s="38"/>
      <c r="H50" s="39">
        <v>1.2</v>
      </c>
    </row>
    <row r="51" spans="1:8" s="40" customFormat="1" ht="63.75" x14ac:dyDescent="0.2">
      <c r="A51" s="34">
        <v>43</v>
      </c>
      <c r="B51" s="35">
        <v>1</v>
      </c>
      <c r="C51" s="36" t="s">
        <v>78</v>
      </c>
      <c r="D51" s="51">
        <v>1800</v>
      </c>
      <c r="E51" s="35">
        <f>0</f>
        <v>0</v>
      </c>
      <c r="F51" s="52">
        <f>D51-E51</f>
        <v>1800</v>
      </c>
      <c r="G51" s="38"/>
      <c r="H51" s="39">
        <v>1.7</v>
      </c>
    </row>
    <row r="52" spans="1:8" s="40" customFormat="1" ht="63.75" x14ac:dyDescent="0.2">
      <c r="A52" s="34">
        <v>46</v>
      </c>
      <c r="B52" s="35">
        <v>7</v>
      </c>
      <c r="C52" s="36" t="s">
        <v>79</v>
      </c>
      <c r="D52" s="37">
        <v>1200</v>
      </c>
      <c r="E52" s="35">
        <f>0</f>
        <v>0</v>
      </c>
      <c r="F52" s="35">
        <f t="shared" si="0"/>
        <v>1200</v>
      </c>
      <c r="G52" s="38"/>
      <c r="H52" s="39">
        <v>3.23</v>
      </c>
    </row>
    <row r="53" spans="1:8" s="40" customFormat="1" ht="89.25" x14ac:dyDescent="0.2">
      <c r="A53" s="34">
        <v>47</v>
      </c>
      <c r="B53" s="35">
        <v>14</v>
      </c>
      <c r="C53" s="36" t="s">
        <v>80</v>
      </c>
      <c r="D53" s="37">
        <v>4200</v>
      </c>
      <c r="E53" s="35">
        <f>0</f>
        <v>0</v>
      </c>
      <c r="F53" s="35">
        <f t="shared" si="0"/>
        <v>4200</v>
      </c>
      <c r="G53" s="38" t="s">
        <v>81</v>
      </c>
      <c r="H53" s="39">
        <v>0.49</v>
      </c>
    </row>
    <row r="54" spans="1:8" s="40" customFormat="1" ht="51" x14ac:dyDescent="0.2">
      <c r="A54" s="34">
        <v>48</v>
      </c>
      <c r="B54" s="35">
        <v>7</v>
      </c>
      <c r="C54" s="36" t="s">
        <v>82</v>
      </c>
      <c r="D54" s="37">
        <v>1440</v>
      </c>
      <c r="E54" s="35">
        <f>0</f>
        <v>0</v>
      </c>
      <c r="F54" s="35">
        <f t="shared" si="0"/>
        <v>1440</v>
      </c>
      <c r="G54" s="38"/>
      <c r="H54" s="39">
        <v>0.94</v>
      </c>
    </row>
    <row r="55" spans="1:8" s="40" customFormat="1" ht="51" x14ac:dyDescent="0.2">
      <c r="A55" s="34">
        <v>49</v>
      </c>
      <c r="B55" s="35">
        <v>13</v>
      </c>
      <c r="C55" s="36" t="s">
        <v>83</v>
      </c>
      <c r="D55" s="37">
        <v>240</v>
      </c>
      <c r="E55" s="35">
        <f>0</f>
        <v>0</v>
      </c>
      <c r="F55" s="35">
        <f t="shared" si="0"/>
        <v>240</v>
      </c>
      <c r="G55" s="38"/>
      <c r="H55" s="39">
        <v>2.65</v>
      </c>
    </row>
    <row r="56" spans="1:8" s="40" customFormat="1" ht="63.75" x14ac:dyDescent="0.2">
      <c r="A56" s="34">
        <v>50</v>
      </c>
      <c r="B56" s="35">
        <v>13</v>
      </c>
      <c r="C56" s="36" t="s">
        <v>84</v>
      </c>
      <c r="D56" s="37">
        <v>300</v>
      </c>
      <c r="E56" s="35">
        <f>0</f>
        <v>0</v>
      </c>
      <c r="F56" s="35">
        <f t="shared" si="0"/>
        <v>300</v>
      </c>
      <c r="G56" s="38"/>
      <c r="H56" s="39">
        <v>3.15</v>
      </c>
    </row>
    <row r="57" spans="1:8" s="40" customFormat="1" ht="63.75" x14ac:dyDescent="0.2">
      <c r="A57" s="34">
        <v>51</v>
      </c>
      <c r="B57" s="35">
        <v>2</v>
      </c>
      <c r="C57" s="36" t="s">
        <v>85</v>
      </c>
      <c r="D57" s="37">
        <v>480</v>
      </c>
      <c r="E57" s="35">
        <f>0</f>
        <v>0</v>
      </c>
      <c r="F57" s="35">
        <f t="shared" si="0"/>
        <v>480</v>
      </c>
      <c r="G57" s="38"/>
      <c r="H57" s="39">
        <v>4.5999999999999996</v>
      </c>
    </row>
    <row r="58" spans="1:8" s="40" customFormat="1" ht="51" x14ac:dyDescent="0.2">
      <c r="A58" s="34">
        <v>52</v>
      </c>
      <c r="B58" s="35">
        <v>13</v>
      </c>
      <c r="C58" s="36" t="s">
        <v>86</v>
      </c>
      <c r="D58" s="37">
        <v>600</v>
      </c>
      <c r="E58" s="35">
        <f>0</f>
        <v>0</v>
      </c>
      <c r="F58" s="35">
        <f t="shared" si="0"/>
        <v>600</v>
      </c>
      <c r="G58" s="38"/>
      <c r="H58" s="39">
        <v>6.8</v>
      </c>
    </row>
    <row r="59" spans="1:8" s="40" customFormat="1" ht="89.25" x14ac:dyDescent="0.2">
      <c r="A59" s="53">
        <v>54</v>
      </c>
      <c r="B59" s="54">
        <v>8</v>
      </c>
      <c r="C59" s="55" t="s">
        <v>87</v>
      </c>
      <c r="D59" s="56">
        <v>6000</v>
      </c>
      <c r="E59" s="54">
        <v>6000</v>
      </c>
      <c r="F59" s="54">
        <f t="shared" si="0"/>
        <v>0</v>
      </c>
      <c r="G59" s="57">
        <f>6000-6000</f>
        <v>0</v>
      </c>
      <c r="H59" s="58">
        <v>3.4</v>
      </c>
    </row>
    <row r="60" spans="1:8" s="40" customFormat="1" ht="89.25" x14ac:dyDescent="0.2">
      <c r="A60" s="53">
        <v>56</v>
      </c>
      <c r="B60" s="54">
        <v>8</v>
      </c>
      <c r="C60" s="55" t="s">
        <v>88</v>
      </c>
      <c r="D60" s="56">
        <v>3600</v>
      </c>
      <c r="E60" s="54">
        <v>3600</v>
      </c>
      <c r="F60" s="54">
        <f t="shared" si="0"/>
        <v>0</v>
      </c>
      <c r="G60" s="57">
        <f>3600-3600</f>
        <v>0</v>
      </c>
      <c r="H60" s="58">
        <v>1.05</v>
      </c>
    </row>
    <row r="61" spans="1:8" s="44" customFormat="1" ht="63.75" x14ac:dyDescent="0.2">
      <c r="A61" s="41">
        <v>57</v>
      </c>
      <c r="B61" s="35">
        <v>24</v>
      </c>
      <c r="C61" s="36" t="s">
        <v>89</v>
      </c>
      <c r="D61" s="42">
        <v>600</v>
      </c>
      <c r="E61" s="35">
        <f>0</f>
        <v>0</v>
      </c>
      <c r="F61" s="35">
        <f t="shared" si="0"/>
        <v>600</v>
      </c>
      <c r="G61" s="38"/>
      <c r="H61" s="43">
        <v>0.99</v>
      </c>
    </row>
    <row r="62" spans="1:8" s="33" customFormat="1" ht="102" x14ac:dyDescent="0.2">
      <c r="A62" s="27">
        <v>58</v>
      </c>
      <c r="B62" s="28" t="s">
        <v>38</v>
      </c>
      <c r="C62" s="29" t="s">
        <v>90</v>
      </c>
      <c r="D62" s="30">
        <v>4200</v>
      </c>
      <c r="E62" s="28">
        <f>0</f>
        <v>0</v>
      </c>
      <c r="F62" s="28">
        <f t="shared" si="0"/>
        <v>4200</v>
      </c>
      <c r="G62" s="31"/>
      <c r="H62" s="32"/>
    </row>
    <row r="63" spans="1:8" s="40" customFormat="1" ht="51" x14ac:dyDescent="0.2">
      <c r="A63" s="45">
        <v>65</v>
      </c>
      <c r="B63" s="46">
        <v>8</v>
      </c>
      <c r="C63" s="47" t="s">
        <v>91</v>
      </c>
      <c r="D63" s="48">
        <v>3000</v>
      </c>
      <c r="E63" s="46">
        <f>0</f>
        <v>0</v>
      </c>
      <c r="F63" s="46">
        <f t="shared" si="0"/>
        <v>3000</v>
      </c>
      <c r="G63" s="49"/>
      <c r="H63" s="50">
        <v>0.11</v>
      </c>
    </row>
    <row r="64" spans="1:8" s="40" customFormat="1" ht="51" x14ac:dyDescent="0.2">
      <c r="A64" s="45">
        <v>66</v>
      </c>
      <c r="B64" s="46">
        <v>8</v>
      </c>
      <c r="C64" s="47" t="s">
        <v>92</v>
      </c>
      <c r="D64" s="48">
        <v>3000</v>
      </c>
      <c r="E64" s="46">
        <f>0</f>
        <v>0</v>
      </c>
      <c r="F64" s="46">
        <f t="shared" si="0"/>
        <v>3000</v>
      </c>
      <c r="G64" s="49"/>
      <c r="H64" s="50">
        <v>0.12</v>
      </c>
    </row>
    <row r="65" spans="1:8" s="40" customFormat="1" ht="51" x14ac:dyDescent="0.2">
      <c r="A65" s="45">
        <v>67</v>
      </c>
      <c r="B65" s="46">
        <v>8</v>
      </c>
      <c r="C65" s="47" t="s">
        <v>93</v>
      </c>
      <c r="D65" s="48">
        <v>2400</v>
      </c>
      <c r="E65" s="46">
        <f>0</f>
        <v>0</v>
      </c>
      <c r="F65" s="46">
        <f t="shared" si="0"/>
        <v>2400</v>
      </c>
      <c r="G65" s="49"/>
      <c r="H65" s="50">
        <v>0.1</v>
      </c>
    </row>
    <row r="66" spans="1:8" s="40" customFormat="1" ht="63.75" x14ac:dyDescent="0.2">
      <c r="A66" s="45">
        <v>68</v>
      </c>
      <c r="B66" s="46">
        <v>8</v>
      </c>
      <c r="C66" s="47" t="s">
        <v>94</v>
      </c>
      <c r="D66" s="48">
        <v>3000</v>
      </c>
      <c r="E66" s="46">
        <f>0</f>
        <v>0</v>
      </c>
      <c r="F66" s="46">
        <f t="shared" si="0"/>
        <v>3000</v>
      </c>
      <c r="G66" s="49"/>
      <c r="H66" s="50">
        <v>7.0000000000000007E-2</v>
      </c>
    </row>
    <row r="67" spans="1:8" s="40" customFormat="1" ht="51" x14ac:dyDescent="0.2">
      <c r="A67" s="34">
        <v>69</v>
      </c>
      <c r="B67" s="35">
        <v>3</v>
      </c>
      <c r="C67" s="36" t="s">
        <v>95</v>
      </c>
      <c r="D67" s="37">
        <v>300</v>
      </c>
      <c r="E67" s="35">
        <f>0</f>
        <v>0</v>
      </c>
      <c r="F67" s="35">
        <f t="shared" si="0"/>
        <v>300</v>
      </c>
      <c r="G67" s="38"/>
      <c r="H67" s="39">
        <v>0.08</v>
      </c>
    </row>
    <row r="68" spans="1:8" s="44" customFormat="1" ht="51" x14ac:dyDescent="0.2">
      <c r="A68" s="41">
        <v>71</v>
      </c>
      <c r="B68" s="35">
        <v>15</v>
      </c>
      <c r="C68" s="36" t="s">
        <v>96</v>
      </c>
      <c r="D68" s="42">
        <v>300</v>
      </c>
      <c r="E68" s="35">
        <f>0</f>
        <v>0</v>
      </c>
      <c r="F68" s="35">
        <f t="shared" si="0"/>
        <v>300</v>
      </c>
      <c r="G68" s="38"/>
      <c r="H68" s="43">
        <v>0.11</v>
      </c>
    </row>
    <row r="69" spans="1:8" s="40" customFormat="1" ht="51" x14ac:dyDescent="0.2">
      <c r="A69" s="34">
        <v>73</v>
      </c>
      <c r="B69" s="35">
        <v>3</v>
      </c>
      <c r="C69" s="36" t="s">
        <v>97</v>
      </c>
      <c r="D69" s="37">
        <v>300</v>
      </c>
      <c r="E69" s="35">
        <f>0</f>
        <v>0</v>
      </c>
      <c r="F69" s="35">
        <f t="shared" si="0"/>
        <v>300</v>
      </c>
      <c r="G69" s="38"/>
      <c r="H69" s="39">
        <v>0.16</v>
      </c>
    </row>
    <row r="70" spans="1:8" s="44" customFormat="1" ht="51" x14ac:dyDescent="0.2">
      <c r="A70" s="41">
        <v>75</v>
      </c>
      <c r="B70" s="35">
        <v>15</v>
      </c>
      <c r="C70" s="36" t="s">
        <v>98</v>
      </c>
      <c r="D70" s="42">
        <v>300</v>
      </c>
      <c r="E70" s="35">
        <f>0</f>
        <v>0</v>
      </c>
      <c r="F70" s="35">
        <f t="shared" si="0"/>
        <v>300</v>
      </c>
      <c r="G70" s="38"/>
      <c r="H70" s="43">
        <v>0.26</v>
      </c>
    </row>
    <row r="71" spans="1:8" s="44" customFormat="1" ht="63.75" x14ac:dyDescent="0.2">
      <c r="A71" s="41">
        <v>76</v>
      </c>
      <c r="B71" s="35">
        <v>15</v>
      </c>
      <c r="C71" s="36" t="s">
        <v>99</v>
      </c>
      <c r="D71" s="42">
        <v>300</v>
      </c>
      <c r="E71" s="35">
        <f>0</f>
        <v>0</v>
      </c>
      <c r="F71" s="35">
        <f t="shared" si="0"/>
        <v>300</v>
      </c>
      <c r="G71" s="38"/>
      <c r="H71" s="43">
        <v>0.33</v>
      </c>
    </row>
    <row r="72" spans="1:8" s="40" customFormat="1" ht="63.75" x14ac:dyDescent="0.2">
      <c r="A72" s="34">
        <v>77</v>
      </c>
      <c r="B72" s="35">
        <v>3</v>
      </c>
      <c r="C72" s="36" t="s">
        <v>100</v>
      </c>
      <c r="D72" s="37">
        <v>120</v>
      </c>
      <c r="E72" s="35">
        <f>0</f>
        <v>0</v>
      </c>
      <c r="F72" s="35">
        <f t="shared" si="0"/>
        <v>120</v>
      </c>
      <c r="G72" s="38"/>
      <c r="H72" s="39">
        <v>0.57999999999999996</v>
      </c>
    </row>
    <row r="73" spans="1:8" s="40" customFormat="1" ht="51" x14ac:dyDescent="0.2">
      <c r="A73" s="34">
        <v>79</v>
      </c>
      <c r="B73" s="35">
        <v>3</v>
      </c>
      <c r="C73" s="36" t="s">
        <v>101</v>
      </c>
      <c r="D73" s="37">
        <v>200</v>
      </c>
      <c r="E73" s="35">
        <f>0</f>
        <v>0</v>
      </c>
      <c r="F73" s="35">
        <f t="shared" si="0"/>
        <v>200</v>
      </c>
      <c r="G73" s="38"/>
      <c r="H73" s="39">
        <v>0.05</v>
      </c>
    </row>
    <row r="74" spans="1:8" s="40" customFormat="1" ht="63.75" x14ac:dyDescent="0.2">
      <c r="A74" s="34">
        <v>82</v>
      </c>
      <c r="B74" s="35">
        <v>14</v>
      </c>
      <c r="C74" s="36" t="s">
        <v>102</v>
      </c>
      <c r="D74" s="37">
        <v>600</v>
      </c>
      <c r="E74" s="35">
        <f>0</f>
        <v>0</v>
      </c>
      <c r="F74" s="35">
        <f t="shared" si="0"/>
        <v>600</v>
      </c>
      <c r="G74" s="38"/>
      <c r="H74" s="39">
        <v>1</v>
      </c>
    </row>
    <row r="75" spans="1:8" s="40" customFormat="1" ht="89.25" x14ac:dyDescent="0.2">
      <c r="A75" s="45">
        <v>83</v>
      </c>
      <c r="B75" s="46">
        <v>16</v>
      </c>
      <c r="C75" s="47" t="s">
        <v>103</v>
      </c>
      <c r="D75" s="48">
        <v>120</v>
      </c>
      <c r="E75" s="46">
        <f>0</f>
        <v>0</v>
      </c>
      <c r="F75" s="46">
        <f t="shared" si="0"/>
        <v>120</v>
      </c>
      <c r="G75" s="49"/>
      <c r="H75" s="50">
        <v>22.44</v>
      </c>
    </row>
    <row r="76" spans="1:8" s="40" customFormat="1" ht="127.5" x14ac:dyDescent="0.2">
      <c r="A76" s="34">
        <v>84</v>
      </c>
      <c r="B76" s="35">
        <v>5</v>
      </c>
      <c r="C76" s="36" t="s">
        <v>104</v>
      </c>
      <c r="D76" s="37">
        <v>60</v>
      </c>
      <c r="E76" s="35">
        <f>0</f>
        <v>0</v>
      </c>
      <c r="F76" s="35">
        <f t="shared" si="0"/>
        <v>60</v>
      </c>
      <c r="G76" s="38"/>
      <c r="H76" s="39">
        <v>74.849999999999994</v>
      </c>
    </row>
    <row r="77" spans="1:8" s="40" customFormat="1" ht="51" x14ac:dyDescent="0.2">
      <c r="A77" s="34">
        <v>85</v>
      </c>
      <c r="B77" s="35">
        <v>14</v>
      </c>
      <c r="C77" s="36" t="s">
        <v>105</v>
      </c>
      <c r="D77" s="37">
        <v>2400</v>
      </c>
      <c r="E77" s="35">
        <f>0</f>
        <v>0</v>
      </c>
      <c r="F77" s="35">
        <f t="shared" ref="F77:F140" si="1">D77-E77</f>
        <v>2400</v>
      </c>
      <c r="G77" s="38"/>
      <c r="H77" s="39">
        <v>0.88</v>
      </c>
    </row>
    <row r="78" spans="1:8" s="40" customFormat="1" ht="76.5" x14ac:dyDescent="0.2">
      <c r="A78" s="45">
        <v>86</v>
      </c>
      <c r="B78" s="46">
        <v>4</v>
      </c>
      <c r="C78" s="47" t="s">
        <v>106</v>
      </c>
      <c r="D78" s="59">
        <v>1800</v>
      </c>
      <c r="E78" s="46">
        <f>0</f>
        <v>0</v>
      </c>
      <c r="F78" s="46">
        <f t="shared" si="1"/>
        <v>1800</v>
      </c>
      <c r="G78" s="49"/>
      <c r="H78" s="50">
        <v>1.75</v>
      </c>
    </row>
    <row r="79" spans="1:8" s="40" customFormat="1" ht="63.75" x14ac:dyDescent="0.2">
      <c r="A79" s="34">
        <v>87</v>
      </c>
      <c r="B79" s="35">
        <v>2</v>
      </c>
      <c r="C79" s="36" t="s">
        <v>107</v>
      </c>
      <c r="D79" s="51">
        <v>3000</v>
      </c>
      <c r="E79" s="35">
        <f>0</f>
        <v>0</v>
      </c>
      <c r="F79" s="52">
        <f>D79-E79</f>
        <v>3000</v>
      </c>
      <c r="G79" s="38"/>
      <c r="H79" s="39">
        <v>0.97</v>
      </c>
    </row>
    <row r="80" spans="1:8" s="40" customFormat="1" ht="63.75" x14ac:dyDescent="0.2">
      <c r="A80" s="45">
        <v>88</v>
      </c>
      <c r="B80" s="46">
        <v>4</v>
      </c>
      <c r="C80" s="47" t="s">
        <v>108</v>
      </c>
      <c r="D80" s="48">
        <v>60</v>
      </c>
      <c r="E80" s="46">
        <f>0</f>
        <v>0</v>
      </c>
      <c r="F80" s="46">
        <f t="shared" si="1"/>
        <v>60</v>
      </c>
      <c r="G80" s="49"/>
      <c r="H80" s="50">
        <v>1.5</v>
      </c>
    </row>
    <row r="81" spans="1:8" s="40" customFormat="1" ht="63.75" x14ac:dyDescent="0.2">
      <c r="A81" s="45">
        <v>89</v>
      </c>
      <c r="B81" s="46">
        <v>4</v>
      </c>
      <c r="C81" s="47" t="s">
        <v>109</v>
      </c>
      <c r="D81" s="48">
        <v>60</v>
      </c>
      <c r="E81" s="46">
        <f>0</f>
        <v>0</v>
      </c>
      <c r="F81" s="46">
        <f t="shared" si="1"/>
        <v>60</v>
      </c>
      <c r="G81" s="49"/>
      <c r="H81" s="50">
        <v>2.4</v>
      </c>
    </row>
    <row r="82" spans="1:8" s="40" customFormat="1" ht="63.75" x14ac:dyDescent="0.2">
      <c r="A82" s="45">
        <v>90</v>
      </c>
      <c r="B82" s="46">
        <v>4</v>
      </c>
      <c r="C82" s="47" t="s">
        <v>110</v>
      </c>
      <c r="D82" s="48">
        <v>60</v>
      </c>
      <c r="E82" s="46">
        <f>0</f>
        <v>0</v>
      </c>
      <c r="F82" s="46">
        <f t="shared" si="1"/>
        <v>60</v>
      </c>
      <c r="G82" s="49"/>
      <c r="H82" s="50">
        <v>5</v>
      </c>
    </row>
    <row r="83" spans="1:8" s="40" customFormat="1" ht="76.5" x14ac:dyDescent="0.2">
      <c r="A83" s="34">
        <v>91</v>
      </c>
      <c r="B83" s="35">
        <v>19</v>
      </c>
      <c r="C83" s="36" t="s">
        <v>111</v>
      </c>
      <c r="D83" s="37">
        <v>1200</v>
      </c>
      <c r="E83" s="35">
        <f>0</f>
        <v>0</v>
      </c>
      <c r="F83" s="35">
        <f t="shared" si="1"/>
        <v>1200</v>
      </c>
      <c r="G83" s="38"/>
      <c r="H83" s="39">
        <v>1.03</v>
      </c>
    </row>
    <row r="84" spans="1:8" s="40" customFormat="1" ht="76.5" x14ac:dyDescent="0.2">
      <c r="A84" s="45">
        <v>92</v>
      </c>
      <c r="B84" s="46">
        <v>4</v>
      </c>
      <c r="C84" s="47" t="s">
        <v>112</v>
      </c>
      <c r="D84" s="59">
        <v>1200</v>
      </c>
      <c r="E84" s="46">
        <f>0</f>
        <v>0</v>
      </c>
      <c r="F84" s="46">
        <f t="shared" si="1"/>
        <v>1200</v>
      </c>
      <c r="G84" s="49"/>
      <c r="H84" s="50">
        <v>1.8</v>
      </c>
    </row>
    <row r="85" spans="1:8" s="40" customFormat="1" ht="38.25" x14ac:dyDescent="0.2">
      <c r="A85" s="34">
        <v>94</v>
      </c>
      <c r="B85" s="35">
        <v>11</v>
      </c>
      <c r="C85" s="36" t="s">
        <v>113</v>
      </c>
      <c r="D85" s="37">
        <v>600</v>
      </c>
      <c r="E85" s="35">
        <f>0</f>
        <v>0</v>
      </c>
      <c r="F85" s="35">
        <f t="shared" si="1"/>
        <v>600</v>
      </c>
      <c r="G85" s="38"/>
      <c r="H85" s="39">
        <v>1.22</v>
      </c>
    </row>
    <row r="86" spans="1:8" s="40" customFormat="1" ht="25.5" x14ac:dyDescent="0.2">
      <c r="A86" s="60">
        <v>95</v>
      </c>
      <c r="B86" s="61">
        <v>10</v>
      </c>
      <c r="C86" s="62" t="s">
        <v>114</v>
      </c>
      <c r="D86" s="63">
        <v>120</v>
      </c>
      <c r="E86" s="61">
        <f>0</f>
        <v>0</v>
      </c>
      <c r="F86" s="61">
        <f t="shared" si="1"/>
        <v>120</v>
      </c>
      <c r="G86" s="64"/>
      <c r="H86" s="65">
        <v>95</v>
      </c>
    </row>
    <row r="87" spans="1:8" s="40" customFormat="1" ht="114.75" x14ac:dyDescent="0.2">
      <c r="A87" s="45">
        <v>96</v>
      </c>
      <c r="B87" s="46">
        <v>8</v>
      </c>
      <c r="C87" s="47" t="s">
        <v>115</v>
      </c>
      <c r="D87" s="48">
        <v>60</v>
      </c>
      <c r="E87" s="46">
        <f>0</f>
        <v>0</v>
      </c>
      <c r="F87" s="46">
        <f t="shared" si="1"/>
        <v>60</v>
      </c>
      <c r="G87" s="49"/>
      <c r="H87" s="50">
        <v>95.72</v>
      </c>
    </row>
    <row r="88" spans="1:8" s="40" customFormat="1" ht="140.25" x14ac:dyDescent="0.2">
      <c r="A88" s="60">
        <v>97</v>
      </c>
      <c r="B88" s="61">
        <v>10</v>
      </c>
      <c r="C88" s="62" t="s">
        <v>116</v>
      </c>
      <c r="D88" s="63">
        <v>60</v>
      </c>
      <c r="E88" s="61">
        <f>0</f>
        <v>0</v>
      </c>
      <c r="F88" s="61">
        <f t="shared" si="1"/>
        <v>60</v>
      </c>
      <c r="G88" s="64"/>
      <c r="H88" s="65">
        <v>57</v>
      </c>
    </row>
    <row r="89" spans="1:8" s="40" customFormat="1" ht="89.25" x14ac:dyDescent="0.2">
      <c r="A89" s="60">
        <v>98</v>
      </c>
      <c r="B89" s="61">
        <v>10</v>
      </c>
      <c r="C89" s="62" t="s">
        <v>117</v>
      </c>
      <c r="D89" s="63">
        <v>60</v>
      </c>
      <c r="E89" s="61">
        <f>0</f>
        <v>0</v>
      </c>
      <c r="F89" s="61">
        <f t="shared" si="1"/>
        <v>60</v>
      </c>
      <c r="G89" s="64"/>
      <c r="H89" s="65">
        <v>128.81</v>
      </c>
    </row>
    <row r="90" spans="1:8" s="40" customFormat="1" ht="76.5" x14ac:dyDescent="0.2">
      <c r="A90" s="34">
        <v>99</v>
      </c>
      <c r="B90" s="35">
        <v>11</v>
      </c>
      <c r="C90" s="36" t="s">
        <v>118</v>
      </c>
      <c r="D90" s="37">
        <v>360</v>
      </c>
      <c r="E90" s="35">
        <f>0</f>
        <v>0</v>
      </c>
      <c r="F90" s="35">
        <f t="shared" si="1"/>
        <v>360</v>
      </c>
      <c r="G90" s="38"/>
      <c r="H90" s="39">
        <v>19.989999999999998</v>
      </c>
    </row>
    <row r="91" spans="1:8" s="40" customFormat="1" ht="63.75" x14ac:dyDescent="0.2">
      <c r="A91" s="34">
        <v>100</v>
      </c>
      <c r="B91" s="35">
        <v>5</v>
      </c>
      <c r="C91" s="36" t="s">
        <v>119</v>
      </c>
      <c r="D91" s="37">
        <v>600</v>
      </c>
      <c r="E91" s="35">
        <f>0</f>
        <v>0</v>
      </c>
      <c r="F91" s="35">
        <f t="shared" si="1"/>
        <v>600</v>
      </c>
      <c r="G91" s="38"/>
      <c r="H91" s="39">
        <v>33.200000000000003</v>
      </c>
    </row>
    <row r="92" spans="1:8" s="44" customFormat="1" ht="63.75" x14ac:dyDescent="0.2">
      <c r="A92" s="41">
        <v>101</v>
      </c>
      <c r="B92" s="35">
        <v>24</v>
      </c>
      <c r="C92" s="36" t="s">
        <v>120</v>
      </c>
      <c r="D92" s="42">
        <v>1200</v>
      </c>
      <c r="E92" s="35">
        <f>0</f>
        <v>0</v>
      </c>
      <c r="F92" s="35">
        <f t="shared" si="1"/>
        <v>1200</v>
      </c>
      <c r="G92" s="38"/>
      <c r="H92" s="43">
        <v>5.84</v>
      </c>
    </row>
    <row r="93" spans="1:8" s="40" customFormat="1" ht="51" x14ac:dyDescent="0.2">
      <c r="A93" s="34">
        <v>102</v>
      </c>
      <c r="B93" s="35">
        <v>6</v>
      </c>
      <c r="C93" s="36" t="s">
        <v>121</v>
      </c>
      <c r="D93" s="37">
        <v>840</v>
      </c>
      <c r="E93" s="35">
        <f>0</f>
        <v>0</v>
      </c>
      <c r="F93" s="35">
        <f t="shared" si="1"/>
        <v>840</v>
      </c>
      <c r="G93" s="38"/>
      <c r="H93" s="39">
        <v>17.489999999999998</v>
      </c>
    </row>
    <row r="94" spans="1:8" s="40" customFormat="1" ht="63.75" x14ac:dyDescent="0.2">
      <c r="A94" s="34">
        <v>103</v>
      </c>
      <c r="B94" s="35">
        <v>9</v>
      </c>
      <c r="C94" s="36" t="s">
        <v>122</v>
      </c>
      <c r="D94" s="37">
        <v>1800</v>
      </c>
      <c r="E94" s="35">
        <f>0</f>
        <v>0</v>
      </c>
      <c r="F94" s="35">
        <f t="shared" si="1"/>
        <v>1800</v>
      </c>
      <c r="G94" s="38"/>
      <c r="H94" s="39">
        <v>7.75</v>
      </c>
    </row>
    <row r="95" spans="1:8" s="40" customFormat="1" ht="51" x14ac:dyDescent="0.2">
      <c r="A95" s="34">
        <v>104</v>
      </c>
      <c r="B95" s="35">
        <v>18</v>
      </c>
      <c r="C95" s="36" t="s">
        <v>123</v>
      </c>
      <c r="D95" s="37">
        <v>3000</v>
      </c>
      <c r="E95" s="35">
        <f>0</f>
        <v>0</v>
      </c>
      <c r="F95" s="35">
        <f t="shared" si="1"/>
        <v>3000</v>
      </c>
      <c r="G95" s="38" t="s">
        <v>124</v>
      </c>
      <c r="H95" s="39">
        <v>2</v>
      </c>
    </row>
    <row r="96" spans="1:8" s="40" customFormat="1" ht="51" x14ac:dyDescent="0.2">
      <c r="A96" s="34">
        <v>105</v>
      </c>
      <c r="B96" s="35">
        <v>21</v>
      </c>
      <c r="C96" s="36" t="s">
        <v>125</v>
      </c>
      <c r="D96" s="37">
        <v>1800</v>
      </c>
      <c r="E96" s="35">
        <f>0</f>
        <v>0</v>
      </c>
      <c r="F96" s="35">
        <f t="shared" si="1"/>
        <v>1800</v>
      </c>
      <c r="G96" s="38"/>
      <c r="H96" s="39">
        <v>7.9</v>
      </c>
    </row>
    <row r="97" spans="1:8" s="40" customFormat="1" ht="76.5" x14ac:dyDescent="0.2">
      <c r="A97" s="56">
        <v>106</v>
      </c>
      <c r="B97" s="54">
        <v>8</v>
      </c>
      <c r="C97" s="55" t="s">
        <v>126</v>
      </c>
      <c r="D97" s="56">
        <v>480</v>
      </c>
      <c r="E97" s="54">
        <v>480</v>
      </c>
      <c r="F97" s="54">
        <f t="shared" si="1"/>
        <v>0</v>
      </c>
      <c r="G97" s="57">
        <f>480-480</f>
        <v>0</v>
      </c>
      <c r="H97" s="58">
        <v>1.18</v>
      </c>
    </row>
    <row r="98" spans="1:8" s="40" customFormat="1" ht="51" x14ac:dyDescent="0.2">
      <c r="A98" s="34">
        <v>107</v>
      </c>
      <c r="B98" s="35">
        <v>23</v>
      </c>
      <c r="C98" s="36" t="s">
        <v>127</v>
      </c>
      <c r="D98" s="37">
        <v>720</v>
      </c>
      <c r="E98" s="35">
        <f>0</f>
        <v>0</v>
      </c>
      <c r="F98" s="35">
        <f t="shared" si="1"/>
        <v>720</v>
      </c>
      <c r="G98" s="38"/>
      <c r="H98" s="39">
        <v>0.2</v>
      </c>
    </row>
    <row r="99" spans="1:8" s="40" customFormat="1" ht="89.25" x14ac:dyDescent="0.2">
      <c r="A99" s="34">
        <v>108</v>
      </c>
      <c r="B99" s="35">
        <v>21</v>
      </c>
      <c r="C99" s="36" t="s">
        <v>128</v>
      </c>
      <c r="D99" s="37">
        <v>3000</v>
      </c>
      <c r="E99" s="35">
        <f>0</f>
        <v>0</v>
      </c>
      <c r="F99" s="35">
        <f t="shared" si="1"/>
        <v>3000</v>
      </c>
      <c r="G99" s="38"/>
      <c r="H99" s="39">
        <v>0.16</v>
      </c>
    </row>
    <row r="100" spans="1:8" s="40" customFormat="1" ht="51" x14ac:dyDescent="0.2">
      <c r="A100" s="34">
        <v>109</v>
      </c>
      <c r="B100" s="35">
        <v>13</v>
      </c>
      <c r="C100" s="36" t="s">
        <v>129</v>
      </c>
      <c r="D100" s="37">
        <v>1800</v>
      </c>
      <c r="E100" s="35">
        <f>0</f>
        <v>0</v>
      </c>
      <c r="F100" s="35">
        <f t="shared" si="1"/>
        <v>1800</v>
      </c>
      <c r="G100" s="38"/>
      <c r="H100" s="39">
        <v>2</v>
      </c>
    </row>
    <row r="101" spans="1:8" s="40" customFormat="1" ht="76.5" x14ac:dyDescent="0.2">
      <c r="A101" s="34">
        <v>110</v>
      </c>
      <c r="B101" s="35">
        <v>17</v>
      </c>
      <c r="C101" s="36" t="s">
        <v>130</v>
      </c>
      <c r="D101" s="37">
        <v>300</v>
      </c>
      <c r="E101" s="35">
        <f>0</f>
        <v>0</v>
      </c>
      <c r="F101" s="35">
        <f t="shared" si="1"/>
        <v>300</v>
      </c>
      <c r="G101" s="38"/>
      <c r="H101" s="39">
        <v>3.65</v>
      </c>
    </row>
    <row r="102" spans="1:8" s="40" customFormat="1" ht="63.75" x14ac:dyDescent="0.2">
      <c r="A102" s="34">
        <v>111</v>
      </c>
      <c r="B102" s="35">
        <v>22</v>
      </c>
      <c r="C102" s="36" t="s">
        <v>131</v>
      </c>
      <c r="D102" s="37">
        <v>300</v>
      </c>
      <c r="E102" s="35">
        <f>0</f>
        <v>0</v>
      </c>
      <c r="F102" s="35">
        <f t="shared" si="1"/>
        <v>300</v>
      </c>
      <c r="G102" s="38"/>
      <c r="H102" s="39">
        <v>10.49</v>
      </c>
    </row>
    <row r="103" spans="1:8" s="40" customFormat="1" ht="114.75" x14ac:dyDescent="0.2">
      <c r="A103" s="34">
        <v>112</v>
      </c>
      <c r="B103" s="35">
        <v>17</v>
      </c>
      <c r="C103" s="36" t="s">
        <v>132</v>
      </c>
      <c r="D103" s="37">
        <v>300</v>
      </c>
      <c r="E103" s="35">
        <f>0</f>
        <v>0</v>
      </c>
      <c r="F103" s="35">
        <f t="shared" si="1"/>
        <v>300</v>
      </c>
      <c r="G103" s="38"/>
      <c r="H103" s="39">
        <v>3.75</v>
      </c>
    </row>
    <row r="104" spans="1:8" s="40" customFormat="1" ht="153" x14ac:dyDescent="0.2">
      <c r="A104" s="45">
        <v>113</v>
      </c>
      <c r="B104" s="46">
        <v>8</v>
      </c>
      <c r="C104" s="47" t="s">
        <v>133</v>
      </c>
      <c r="D104" s="48">
        <v>360</v>
      </c>
      <c r="E104" s="46">
        <f>0</f>
        <v>0</v>
      </c>
      <c r="F104" s="46">
        <f t="shared" si="1"/>
        <v>360</v>
      </c>
      <c r="G104" s="49"/>
      <c r="H104" s="50">
        <v>12.72</v>
      </c>
    </row>
    <row r="105" spans="1:8" s="40" customFormat="1" ht="165.75" x14ac:dyDescent="0.2">
      <c r="A105" s="45">
        <v>114</v>
      </c>
      <c r="B105" s="46">
        <v>8</v>
      </c>
      <c r="C105" s="47" t="s">
        <v>134</v>
      </c>
      <c r="D105" s="48">
        <v>360</v>
      </c>
      <c r="E105" s="46">
        <f>0</f>
        <v>0</v>
      </c>
      <c r="F105" s="46">
        <f t="shared" si="1"/>
        <v>360</v>
      </c>
      <c r="G105" s="49"/>
      <c r="H105" s="50">
        <v>11.42</v>
      </c>
    </row>
    <row r="106" spans="1:8" s="40" customFormat="1" ht="153" x14ac:dyDescent="0.2">
      <c r="A106" s="34">
        <v>115</v>
      </c>
      <c r="B106" s="35">
        <v>9</v>
      </c>
      <c r="C106" s="36" t="s">
        <v>135</v>
      </c>
      <c r="D106" s="37">
        <v>360</v>
      </c>
      <c r="E106" s="35">
        <f>0</f>
        <v>0</v>
      </c>
      <c r="F106" s="35">
        <f t="shared" si="1"/>
        <v>360</v>
      </c>
      <c r="G106" s="38"/>
      <c r="H106" s="39">
        <v>14.1</v>
      </c>
    </row>
    <row r="107" spans="1:8" s="40" customFormat="1" ht="63.75" x14ac:dyDescent="0.2">
      <c r="A107" s="34">
        <v>116</v>
      </c>
      <c r="B107" s="35">
        <v>22</v>
      </c>
      <c r="C107" s="36" t="s">
        <v>136</v>
      </c>
      <c r="D107" s="37">
        <v>1200</v>
      </c>
      <c r="E107" s="35">
        <f>0</f>
        <v>0</v>
      </c>
      <c r="F107" s="35">
        <f t="shared" si="1"/>
        <v>1200</v>
      </c>
      <c r="G107" s="38"/>
      <c r="H107" s="39">
        <v>0.12</v>
      </c>
    </row>
    <row r="108" spans="1:8" s="40" customFormat="1" ht="38.25" x14ac:dyDescent="0.2">
      <c r="A108" s="34">
        <v>117</v>
      </c>
      <c r="B108" s="35">
        <v>21</v>
      </c>
      <c r="C108" s="36" t="s">
        <v>137</v>
      </c>
      <c r="D108" s="37">
        <v>3600</v>
      </c>
      <c r="E108" s="35">
        <f>0</f>
        <v>0</v>
      </c>
      <c r="F108" s="35">
        <f t="shared" si="1"/>
        <v>3600</v>
      </c>
      <c r="G108" s="38"/>
      <c r="H108" s="39">
        <v>0.39</v>
      </c>
    </row>
    <row r="109" spans="1:8" s="40" customFormat="1" ht="102" x14ac:dyDescent="0.2">
      <c r="A109" s="34">
        <v>118</v>
      </c>
      <c r="B109" s="35">
        <v>21</v>
      </c>
      <c r="C109" s="36" t="s">
        <v>138</v>
      </c>
      <c r="D109" s="37">
        <v>600</v>
      </c>
      <c r="E109" s="35">
        <f>0</f>
        <v>0</v>
      </c>
      <c r="F109" s="35">
        <f t="shared" si="1"/>
        <v>600</v>
      </c>
      <c r="G109" s="38"/>
      <c r="H109" s="39">
        <v>1.75</v>
      </c>
    </row>
    <row r="110" spans="1:8" s="40" customFormat="1" ht="51" x14ac:dyDescent="0.2">
      <c r="A110" s="45">
        <v>122</v>
      </c>
      <c r="B110" s="46">
        <v>8</v>
      </c>
      <c r="C110" s="47" t="s">
        <v>139</v>
      </c>
      <c r="D110" s="48">
        <v>600</v>
      </c>
      <c r="E110" s="46">
        <f>0</f>
        <v>0</v>
      </c>
      <c r="F110" s="46">
        <f t="shared" si="1"/>
        <v>600</v>
      </c>
      <c r="G110" s="49"/>
      <c r="H110" s="50">
        <v>17.3</v>
      </c>
    </row>
    <row r="111" spans="1:8" s="40" customFormat="1" ht="38.25" x14ac:dyDescent="0.2">
      <c r="A111" s="45">
        <v>123</v>
      </c>
      <c r="B111" s="46">
        <v>8</v>
      </c>
      <c r="C111" s="47" t="s">
        <v>140</v>
      </c>
      <c r="D111" s="48">
        <v>18000</v>
      </c>
      <c r="E111" s="66">
        <v>6000</v>
      </c>
      <c r="F111" s="46">
        <f t="shared" si="1"/>
        <v>12000</v>
      </c>
      <c r="G111" s="49"/>
      <c r="H111" s="50">
        <v>9.09</v>
      </c>
    </row>
    <row r="112" spans="1:8" s="40" customFormat="1" ht="38.25" x14ac:dyDescent="0.2">
      <c r="A112" s="45">
        <v>124</v>
      </c>
      <c r="B112" s="46">
        <v>8</v>
      </c>
      <c r="C112" s="47" t="s">
        <v>141</v>
      </c>
      <c r="D112" s="48">
        <v>1200</v>
      </c>
      <c r="E112" s="46">
        <f>0</f>
        <v>0</v>
      </c>
      <c r="F112" s="46">
        <f t="shared" si="1"/>
        <v>1200</v>
      </c>
      <c r="G112" s="49"/>
      <c r="H112" s="50">
        <v>10.7</v>
      </c>
    </row>
    <row r="113" spans="1:8" s="40" customFormat="1" ht="38.25" x14ac:dyDescent="0.2">
      <c r="A113" s="45">
        <v>125</v>
      </c>
      <c r="B113" s="46">
        <v>8</v>
      </c>
      <c r="C113" s="47" t="s">
        <v>142</v>
      </c>
      <c r="D113" s="48">
        <v>12000</v>
      </c>
      <c r="E113" s="46">
        <f>0</f>
        <v>0</v>
      </c>
      <c r="F113" s="46">
        <f t="shared" si="1"/>
        <v>12000</v>
      </c>
      <c r="G113" s="49"/>
      <c r="H113" s="50">
        <v>9.5</v>
      </c>
    </row>
    <row r="114" spans="1:8" s="40" customFormat="1" ht="63.75" x14ac:dyDescent="0.2">
      <c r="A114" s="34">
        <v>126</v>
      </c>
      <c r="B114" s="35">
        <v>14</v>
      </c>
      <c r="C114" s="36" t="s">
        <v>143</v>
      </c>
      <c r="D114" s="37">
        <v>4800</v>
      </c>
      <c r="E114" s="35">
        <f>0</f>
        <v>0</v>
      </c>
      <c r="F114" s="35">
        <f t="shared" si="1"/>
        <v>4800</v>
      </c>
      <c r="G114" s="38"/>
      <c r="H114" s="39">
        <v>0.35</v>
      </c>
    </row>
    <row r="115" spans="1:8" s="40" customFormat="1" ht="63.75" x14ac:dyDescent="0.2">
      <c r="A115" s="45">
        <v>133</v>
      </c>
      <c r="B115" s="46">
        <v>8</v>
      </c>
      <c r="C115" s="47" t="s">
        <v>144</v>
      </c>
      <c r="D115" s="48">
        <v>360</v>
      </c>
      <c r="E115" s="46">
        <f>0</f>
        <v>0</v>
      </c>
      <c r="F115" s="46">
        <f t="shared" si="1"/>
        <v>360</v>
      </c>
      <c r="G115" s="49"/>
      <c r="H115" s="50">
        <v>0.26</v>
      </c>
    </row>
    <row r="116" spans="1:8" s="40" customFormat="1" ht="51" x14ac:dyDescent="0.2">
      <c r="A116" s="45">
        <v>134</v>
      </c>
      <c r="B116" s="46">
        <v>8</v>
      </c>
      <c r="C116" s="47" t="s">
        <v>145</v>
      </c>
      <c r="D116" s="48">
        <v>240</v>
      </c>
      <c r="E116" s="46">
        <f>0</f>
        <v>0</v>
      </c>
      <c r="F116" s="46">
        <f t="shared" si="1"/>
        <v>240</v>
      </c>
      <c r="G116" s="49"/>
      <c r="H116" s="50">
        <v>12.97</v>
      </c>
    </row>
    <row r="117" spans="1:8" s="40" customFormat="1" ht="114.75" x14ac:dyDescent="0.2">
      <c r="A117" s="45">
        <v>135</v>
      </c>
      <c r="B117" s="46">
        <v>8</v>
      </c>
      <c r="C117" s="47" t="s">
        <v>146</v>
      </c>
      <c r="D117" s="48">
        <v>720</v>
      </c>
      <c r="E117" s="46">
        <f>0</f>
        <v>0</v>
      </c>
      <c r="F117" s="46">
        <f t="shared" si="1"/>
        <v>720</v>
      </c>
      <c r="G117" s="49"/>
      <c r="H117" s="50">
        <v>0.6</v>
      </c>
    </row>
    <row r="118" spans="1:8" s="40" customFormat="1" ht="114.75" x14ac:dyDescent="0.2">
      <c r="A118" s="45">
        <v>136</v>
      </c>
      <c r="B118" s="46">
        <v>8</v>
      </c>
      <c r="C118" s="47" t="s">
        <v>147</v>
      </c>
      <c r="D118" s="48">
        <v>600</v>
      </c>
      <c r="E118" s="46">
        <f>0</f>
        <v>0</v>
      </c>
      <c r="F118" s="46">
        <f t="shared" si="1"/>
        <v>600</v>
      </c>
      <c r="G118" s="49"/>
      <c r="H118" s="50">
        <v>6.34</v>
      </c>
    </row>
    <row r="119" spans="1:8" s="44" customFormat="1" ht="76.5" x14ac:dyDescent="0.2">
      <c r="A119" s="41">
        <v>137</v>
      </c>
      <c r="B119" s="35">
        <v>24</v>
      </c>
      <c r="C119" s="36" t="s">
        <v>148</v>
      </c>
      <c r="D119" s="42">
        <v>480</v>
      </c>
      <c r="E119" s="35">
        <f>0</f>
        <v>0</v>
      </c>
      <c r="F119" s="35">
        <f t="shared" si="1"/>
        <v>480</v>
      </c>
      <c r="G119" s="38"/>
      <c r="H119" s="43">
        <v>1.25</v>
      </c>
    </row>
    <row r="120" spans="1:8" s="40" customFormat="1" ht="76.5" x14ac:dyDescent="0.2">
      <c r="A120" s="45">
        <v>138</v>
      </c>
      <c r="B120" s="46">
        <v>8</v>
      </c>
      <c r="C120" s="47" t="s">
        <v>149</v>
      </c>
      <c r="D120" s="48">
        <v>480</v>
      </c>
      <c r="E120" s="46">
        <f>0</f>
        <v>0</v>
      </c>
      <c r="F120" s="46">
        <f t="shared" si="1"/>
        <v>480</v>
      </c>
      <c r="G120" s="49"/>
      <c r="H120" s="50">
        <v>0.85</v>
      </c>
    </row>
    <row r="121" spans="1:8" s="40" customFormat="1" ht="76.5" x14ac:dyDescent="0.2">
      <c r="A121" s="34">
        <v>139</v>
      </c>
      <c r="B121" s="35">
        <v>14</v>
      </c>
      <c r="C121" s="36" t="s">
        <v>150</v>
      </c>
      <c r="D121" s="37">
        <v>360</v>
      </c>
      <c r="E121" s="35">
        <f>0</f>
        <v>0</v>
      </c>
      <c r="F121" s="35">
        <f t="shared" si="1"/>
        <v>360</v>
      </c>
      <c r="G121" s="38"/>
      <c r="H121" s="39">
        <v>1.73</v>
      </c>
    </row>
    <row r="122" spans="1:8" s="44" customFormat="1" ht="76.5" x14ac:dyDescent="0.2">
      <c r="A122" s="41">
        <v>140</v>
      </c>
      <c r="B122" s="35">
        <v>15</v>
      </c>
      <c r="C122" s="36" t="s">
        <v>151</v>
      </c>
      <c r="D122" s="42">
        <v>360</v>
      </c>
      <c r="E122" s="35">
        <f>0</f>
        <v>0</v>
      </c>
      <c r="F122" s="35">
        <f t="shared" si="1"/>
        <v>360</v>
      </c>
      <c r="G122" s="38"/>
      <c r="H122" s="43">
        <v>2.02</v>
      </c>
    </row>
    <row r="123" spans="1:8" s="40" customFormat="1" ht="76.5" x14ac:dyDescent="0.2">
      <c r="A123" s="34">
        <v>141</v>
      </c>
      <c r="B123" s="35">
        <v>14</v>
      </c>
      <c r="C123" s="36" t="s">
        <v>152</v>
      </c>
      <c r="D123" s="37">
        <v>360</v>
      </c>
      <c r="E123" s="35">
        <f>0</f>
        <v>0</v>
      </c>
      <c r="F123" s="35">
        <f t="shared" si="1"/>
        <v>360</v>
      </c>
      <c r="G123" s="38"/>
      <c r="H123" s="39">
        <v>1.73</v>
      </c>
    </row>
    <row r="124" spans="1:8" s="44" customFormat="1" ht="76.5" x14ac:dyDescent="0.2">
      <c r="A124" s="41">
        <v>142</v>
      </c>
      <c r="B124" s="35">
        <v>15</v>
      </c>
      <c r="C124" s="36" t="s">
        <v>153</v>
      </c>
      <c r="D124" s="42">
        <v>360</v>
      </c>
      <c r="E124" s="35">
        <f>0</f>
        <v>0</v>
      </c>
      <c r="F124" s="35">
        <f t="shared" si="1"/>
        <v>360</v>
      </c>
      <c r="G124" s="38"/>
      <c r="H124" s="43">
        <v>1.89</v>
      </c>
    </row>
    <row r="125" spans="1:8" s="40" customFormat="1" ht="76.5" x14ac:dyDescent="0.2">
      <c r="A125" s="34">
        <v>143</v>
      </c>
      <c r="B125" s="35">
        <v>14</v>
      </c>
      <c r="C125" s="36" t="s">
        <v>154</v>
      </c>
      <c r="D125" s="37">
        <v>360</v>
      </c>
      <c r="E125" s="35">
        <f>0</f>
        <v>0</v>
      </c>
      <c r="F125" s="35">
        <f t="shared" si="1"/>
        <v>360</v>
      </c>
      <c r="G125" s="38"/>
      <c r="H125" s="39">
        <v>1.85</v>
      </c>
    </row>
    <row r="126" spans="1:8" s="44" customFormat="1" ht="76.5" x14ac:dyDescent="0.2">
      <c r="A126" s="41">
        <v>144</v>
      </c>
      <c r="B126" s="35">
        <v>15</v>
      </c>
      <c r="C126" s="36" t="s">
        <v>155</v>
      </c>
      <c r="D126" s="42">
        <v>360</v>
      </c>
      <c r="E126" s="35">
        <f>0</f>
        <v>0</v>
      </c>
      <c r="F126" s="35">
        <f t="shared" si="1"/>
        <v>360</v>
      </c>
      <c r="G126" s="38"/>
      <c r="H126" s="43">
        <v>2.02</v>
      </c>
    </row>
    <row r="127" spans="1:8" s="44" customFormat="1" ht="51" x14ac:dyDescent="0.2">
      <c r="A127" s="41">
        <v>145</v>
      </c>
      <c r="B127" s="35">
        <v>15</v>
      </c>
      <c r="C127" s="36" t="s">
        <v>156</v>
      </c>
      <c r="D127" s="42">
        <v>240</v>
      </c>
      <c r="E127" s="35">
        <f>0</f>
        <v>0</v>
      </c>
      <c r="F127" s="35">
        <f t="shared" si="1"/>
        <v>240</v>
      </c>
      <c r="G127" s="38"/>
      <c r="H127" s="43">
        <v>1.08</v>
      </c>
    </row>
    <row r="128" spans="1:8" s="40" customFormat="1" ht="102" x14ac:dyDescent="0.2">
      <c r="A128" s="45">
        <v>146</v>
      </c>
      <c r="B128" s="46">
        <v>8</v>
      </c>
      <c r="C128" s="47" t="s">
        <v>157</v>
      </c>
      <c r="D128" s="48">
        <v>300</v>
      </c>
      <c r="E128" s="46">
        <f>0</f>
        <v>0</v>
      </c>
      <c r="F128" s="46">
        <f t="shared" si="1"/>
        <v>300</v>
      </c>
      <c r="G128" s="49"/>
      <c r="H128" s="50">
        <v>64.5</v>
      </c>
    </row>
    <row r="129" spans="1:8" s="40" customFormat="1" ht="63.75" x14ac:dyDescent="0.2">
      <c r="A129" s="34">
        <v>147</v>
      </c>
      <c r="B129" s="35">
        <v>25</v>
      </c>
      <c r="C129" s="36" t="s">
        <v>158</v>
      </c>
      <c r="D129" s="37">
        <v>180</v>
      </c>
      <c r="E129" s="35">
        <f>0</f>
        <v>0</v>
      </c>
      <c r="F129" s="35">
        <f t="shared" si="1"/>
        <v>180</v>
      </c>
      <c r="G129" s="38"/>
      <c r="H129" s="39">
        <v>1.51</v>
      </c>
    </row>
    <row r="130" spans="1:8" s="40" customFormat="1" ht="76.5" x14ac:dyDescent="0.2">
      <c r="A130" s="34">
        <v>148</v>
      </c>
      <c r="B130" s="35">
        <v>25</v>
      </c>
      <c r="C130" s="36" t="s">
        <v>159</v>
      </c>
      <c r="D130" s="37">
        <v>180</v>
      </c>
      <c r="E130" s="35">
        <f>0</f>
        <v>0</v>
      </c>
      <c r="F130" s="35">
        <f t="shared" si="1"/>
        <v>180</v>
      </c>
      <c r="G130" s="38"/>
      <c r="H130" s="39">
        <v>1.49</v>
      </c>
    </row>
    <row r="131" spans="1:8" s="40" customFormat="1" ht="51" x14ac:dyDescent="0.2">
      <c r="A131" s="34">
        <v>149</v>
      </c>
      <c r="B131" s="35">
        <v>14</v>
      </c>
      <c r="C131" s="36" t="s">
        <v>160</v>
      </c>
      <c r="D131" s="37">
        <v>300</v>
      </c>
      <c r="E131" s="35">
        <f>0</f>
        <v>0</v>
      </c>
      <c r="F131" s="35">
        <f t="shared" si="1"/>
        <v>300</v>
      </c>
      <c r="G131" s="38"/>
      <c r="H131" s="39">
        <v>1.05</v>
      </c>
    </row>
    <row r="132" spans="1:8" s="40" customFormat="1" ht="51" x14ac:dyDescent="0.2">
      <c r="A132" s="34">
        <v>150</v>
      </c>
      <c r="B132" s="35">
        <v>14</v>
      </c>
      <c r="C132" s="36" t="s">
        <v>161</v>
      </c>
      <c r="D132" s="37">
        <v>300</v>
      </c>
      <c r="E132" s="35">
        <f>0</f>
        <v>0</v>
      </c>
      <c r="F132" s="35">
        <f t="shared" si="1"/>
        <v>300</v>
      </c>
      <c r="G132" s="38"/>
      <c r="H132" s="39">
        <v>1.05</v>
      </c>
    </row>
    <row r="133" spans="1:8" s="40" customFormat="1" ht="51" x14ac:dyDescent="0.2">
      <c r="A133" s="34">
        <v>151</v>
      </c>
      <c r="B133" s="35">
        <v>14</v>
      </c>
      <c r="C133" s="36" t="s">
        <v>162</v>
      </c>
      <c r="D133" s="37">
        <v>300</v>
      </c>
      <c r="E133" s="35">
        <f>0</f>
        <v>0</v>
      </c>
      <c r="F133" s="35">
        <f t="shared" si="1"/>
        <v>300</v>
      </c>
      <c r="G133" s="38"/>
      <c r="H133" s="39">
        <v>1.05</v>
      </c>
    </row>
    <row r="134" spans="1:8" s="44" customFormat="1" ht="51" x14ac:dyDescent="0.2">
      <c r="A134" s="41">
        <v>152</v>
      </c>
      <c r="B134" s="35">
        <v>15</v>
      </c>
      <c r="C134" s="36" t="s">
        <v>163</v>
      </c>
      <c r="D134" s="42">
        <v>300</v>
      </c>
      <c r="E134" s="35">
        <f>0</f>
        <v>0</v>
      </c>
      <c r="F134" s="35">
        <f t="shared" si="1"/>
        <v>300</v>
      </c>
      <c r="G134" s="38"/>
      <c r="H134" s="43">
        <v>0.94</v>
      </c>
    </row>
    <row r="135" spans="1:8" s="44" customFormat="1" ht="38.25" x14ac:dyDescent="0.2">
      <c r="A135" s="41">
        <v>153</v>
      </c>
      <c r="B135" s="35">
        <v>15</v>
      </c>
      <c r="C135" s="36" t="s">
        <v>164</v>
      </c>
      <c r="D135" s="42">
        <v>180</v>
      </c>
      <c r="E135" s="35">
        <f>0</f>
        <v>0</v>
      </c>
      <c r="F135" s="35">
        <f t="shared" si="1"/>
        <v>180</v>
      </c>
      <c r="G135" s="38"/>
      <c r="H135" s="43">
        <v>0.94</v>
      </c>
    </row>
    <row r="136" spans="1:8" s="44" customFormat="1" ht="38.25" x14ac:dyDescent="0.2">
      <c r="A136" s="41">
        <v>154</v>
      </c>
      <c r="B136" s="35">
        <v>24</v>
      </c>
      <c r="C136" s="36" t="s">
        <v>165</v>
      </c>
      <c r="D136" s="42">
        <v>180</v>
      </c>
      <c r="E136" s="35">
        <f>0</f>
        <v>0</v>
      </c>
      <c r="F136" s="35">
        <f t="shared" si="1"/>
        <v>180</v>
      </c>
      <c r="G136" s="38"/>
      <c r="H136" s="43">
        <v>1.21</v>
      </c>
    </row>
    <row r="137" spans="1:8" s="40" customFormat="1" ht="51" x14ac:dyDescent="0.2">
      <c r="A137" s="34">
        <v>155</v>
      </c>
      <c r="B137" s="35">
        <v>14</v>
      </c>
      <c r="C137" s="36" t="s">
        <v>166</v>
      </c>
      <c r="D137" s="37">
        <v>180</v>
      </c>
      <c r="E137" s="35">
        <f>0</f>
        <v>0</v>
      </c>
      <c r="F137" s="35">
        <f t="shared" si="1"/>
        <v>180</v>
      </c>
      <c r="G137" s="38"/>
      <c r="H137" s="39">
        <v>1.18</v>
      </c>
    </row>
    <row r="138" spans="1:8" s="40" customFormat="1" ht="51" x14ac:dyDescent="0.2">
      <c r="A138" s="34">
        <v>156</v>
      </c>
      <c r="B138" s="35">
        <v>13</v>
      </c>
      <c r="C138" s="36" t="s">
        <v>167</v>
      </c>
      <c r="D138" s="37">
        <v>6000</v>
      </c>
      <c r="E138" s="35">
        <f>0</f>
        <v>0</v>
      </c>
      <c r="F138" s="35">
        <f t="shared" si="1"/>
        <v>6000</v>
      </c>
      <c r="G138" s="38"/>
      <c r="H138" s="39">
        <v>1.3</v>
      </c>
    </row>
    <row r="139" spans="1:8" s="40" customFormat="1" ht="51" x14ac:dyDescent="0.2">
      <c r="A139" s="34">
        <v>157</v>
      </c>
      <c r="B139" s="35">
        <v>13</v>
      </c>
      <c r="C139" s="36" t="s">
        <v>168</v>
      </c>
      <c r="D139" s="37">
        <v>600</v>
      </c>
      <c r="E139" s="35">
        <f>0</f>
        <v>0</v>
      </c>
      <c r="F139" s="35">
        <f t="shared" si="1"/>
        <v>600</v>
      </c>
      <c r="G139" s="38"/>
      <c r="H139" s="39">
        <v>1.3</v>
      </c>
    </row>
    <row r="140" spans="1:8" s="40" customFormat="1" ht="51" x14ac:dyDescent="0.2">
      <c r="A140" s="34">
        <v>158</v>
      </c>
      <c r="B140" s="35">
        <v>14</v>
      </c>
      <c r="C140" s="36" t="s">
        <v>169</v>
      </c>
      <c r="D140" s="37">
        <v>3000</v>
      </c>
      <c r="E140" s="35">
        <f>0</f>
        <v>0</v>
      </c>
      <c r="F140" s="35">
        <f t="shared" si="1"/>
        <v>3000</v>
      </c>
      <c r="G140" s="38"/>
      <c r="H140" s="39">
        <v>1.27</v>
      </c>
    </row>
    <row r="141" spans="1:8" s="40" customFormat="1" ht="63.75" x14ac:dyDescent="0.2">
      <c r="A141" s="34">
        <v>159</v>
      </c>
      <c r="B141" s="35">
        <v>14</v>
      </c>
      <c r="C141" s="36" t="s">
        <v>170</v>
      </c>
      <c r="D141" s="37">
        <v>3000</v>
      </c>
      <c r="E141" s="35">
        <f>0</f>
        <v>0</v>
      </c>
      <c r="F141" s="35">
        <f t="shared" ref="F141:F148" si="2">D141-E141</f>
        <v>3000</v>
      </c>
      <c r="G141" s="38"/>
      <c r="H141" s="39">
        <v>1.28</v>
      </c>
    </row>
    <row r="142" spans="1:8" s="40" customFormat="1" ht="76.5" x14ac:dyDescent="0.2">
      <c r="A142" s="34">
        <v>160</v>
      </c>
      <c r="B142" s="35">
        <v>6</v>
      </c>
      <c r="C142" s="36" t="s">
        <v>171</v>
      </c>
      <c r="D142" s="37">
        <v>480</v>
      </c>
      <c r="E142" s="35">
        <f>0</f>
        <v>0</v>
      </c>
      <c r="F142" s="35">
        <f t="shared" si="2"/>
        <v>480</v>
      </c>
      <c r="G142" s="38"/>
      <c r="H142" s="39">
        <v>7.54</v>
      </c>
    </row>
    <row r="143" spans="1:8" s="40" customFormat="1" ht="51" x14ac:dyDescent="0.2">
      <c r="A143" s="34">
        <v>163</v>
      </c>
      <c r="B143" s="35">
        <v>7</v>
      </c>
      <c r="C143" s="36" t="s">
        <v>172</v>
      </c>
      <c r="D143" s="37">
        <v>1800</v>
      </c>
      <c r="E143" s="35">
        <f>0</f>
        <v>0</v>
      </c>
      <c r="F143" s="35">
        <f t="shared" si="2"/>
        <v>1800</v>
      </c>
      <c r="G143" s="38"/>
      <c r="H143" s="39">
        <v>0.49</v>
      </c>
    </row>
    <row r="144" spans="1:8" s="40" customFormat="1" ht="51" x14ac:dyDescent="0.2">
      <c r="A144" s="34">
        <v>164</v>
      </c>
      <c r="B144" s="35">
        <v>26</v>
      </c>
      <c r="C144" s="36" t="s">
        <v>173</v>
      </c>
      <c r="D144" s="37">
        <v>600</v>
      </c>
      <c r="E144" s="35">
        <f>0</f>
        <v>0</v>
      </c>
      <c r="F144" s="35">
        <f t="shared" si="2"/>
        <v>600</v>
      </c>
      <c r="G144" s="38"/>
      <c r="H144" s="39">
        <v>1.88</v>
      </c>
    </row>
    <row r="145" spans="1:8" s="40" customFormat="1" ht="63.75" x14ac:dyDescent="0.2">
      <c r="A145" s="34">
        <v>168</v>
      </c>
      <c r="B145" s="35">
        <v>14</v>
      </c>
      <c r="C145" s="36" t="s">
        <v>174</v>
      </c>
      <c r="D145" s="37">
        <v>1200</v>
      </c>
      <c r="E145" s="35">
        <f>0</f>
        <v>0</v>
      </c>
      <c r="F145" s="35">
        <f t="shared" si="2"/>
        <v>1200</v>
      </c>
      <c r="G145" s="38"/>
      <c r="H145" s="39">
        <v>0.15</v>
      </c>
    </row>
    <row r="146" spans="1:8" s="44" customFormat="1" ht="38.25" x14ac:dyDescent="0.2">
      <c r="A146" s="41">
        <v>173</v>
      </c>
      <c r="B146" s="35">
        <v>24</v>
      </c>
      <c r="C146" s="36" t="s">
        <v>175</v>
      </c>
      <c r="D146" s="42">
        <v>1800</v>
      </c>
      <c r="E146" s="35">
        <f>0</f>
        <v>0</v>
      </c>
      <c r="F146" s="35">
        <f t="shared" si="2"/>
        <v>1800</v>
      </c>
      <c r="G146" s="38"/>
      <c r="H146" s="43">
        <v>2.69</v>
      </c>
    </row>
    <row r="147" spans="1:8" s="40" customFormat="1" ht="51" x14ac:dyDescent="0.2">
      <c r="A147" s="34">
        <v>174</v>
      </c>
      <c r="B147" s="35">
        <v>13</v>
      </c>
      <c r="C147" s="36" t="s">
        <v>176</v>
      </c>
      <c r="D147" s="37">
        <v>1200</v>
      </c>
      <c r="E147" s="35">
        <f>0</f>
        <v>0</v>
      </c>
      <c r="F147" s="35">
        <f t="shared" si="2"/>
        <v>1200</v>
      </c>
      <c r="G147" s="38"/>
      <c r="H147" s="39">
        <v>2.8</v>
      </c>
    </row>
    <row r="148" spans="1:8" s="40" customFormat="1" ht="63.75" x14ac:dyDescent="0.2">
      <c r="A148" s="34">
        <v>175</v>
      </c>
      <c r="B148" s="35">
        <v>14</v>
      </c>
      <c r="C148" s="36" t="s">
        <v>177</v>
      </c>
      <c r="D148" s="37">
        <v>300</v>
      </c>
      <c r="E148" s="35">
        <f>0</f>
        <v>0</v>
      </c>
      <c r="F148" s="35">
        <f t="shared" si="2"/>
        <v>300</v>
      </c>
      <c r="G148" s="38"/>
      <c r="H148" s="39">
        <v>1.6</v>
      </c>
    </row>
    <row r="149" spans="1:8" x14ac:dyDescent="0.25">
      <c r="A149" s="67"/>
      <c r="B149" s="67"/>
      <c r="C149" s="68"/>
      <c r="D149" s="69" t="s">
        <v>178</v>
      </c>
      <c r="E149" s="70"/>
      <c r="F149" s="70"/>
      <c r="G149" s="71"/>
    </row>
    <row r="150" spans="1:8" x14ac:dyDescent="0.25">
      <c r="C150" s="42" t="s">
        <v>179</v>
      </c>
      <c r="D150" s="69"/>
      <c r="E150" s="69"/>
      <c r="F150" s="70"/>
      <c r="G150" s="71"/>
    </row>
    <row r="151" spans="1:8" x14ac:dyDescent="0.25">
      <c r="C151" s="72" t="s">
        <v>180</v>
      </c>
      <c r="D151" s="73"/>
      <c r="E151" s="69"/>
      <c r="F151" s="70"/>
      <c r="G151" s="71"/>
    </row>
    <row r="152" spans="1:8" x14ac:dyDescent="0.25">
      <c r="C152" s="74" t="s">
        <v>181</v>
      </c>
      <c r="D152" s="73"/>
      <c r="E152" s="69"/>
      <c r="F152" s="70"/>
      <c r="G152" s="71"/>
    </row>
    <row r="153" spans="1:8" ht="25.5" x14ac:dyDescent="0.25">
      <c r="C153" s="75" t="s">
        <v>182</v>
      </c>
      <c r="D153" s="73"/>
      <c r="E153" s="69"/>
      <c r="F153" s="70"/>
      <c r="G153" s="71"/>
    </row>
    <row r="154" spans="1:8" x14ac:dyDescent="0.25">
      <c r="A154" s="73"/>
      <c r="B154" s="73"/>
      <c r="C154" s="76"/>
      <c r="D154" s="73" t="s">
        <v>183</v>
      </c>
      <c r="E154" s="69"/>
      <c r="F154" s="70"/>
      <c r="G154" s="71"/>
    </row>
    <row r="155" spans="1:8" x14ac:dyDescent="0.25">
      <c r="A155" s="187" t="s">
        <v>184</v>
      </c>
      <c r="B155" s="187"/>
      <c r="C155" s="187"/>
      <c r="D155" s="187"/>
      <c r="E155" s="187"/>
      <c r="F155" s="70"/>
      <c r="G155" s="71"/>
    </row>
    <row r="156" spans="1:8" x14ac:dyDescent="0.25">
      <c r="A156" s="188" t="s">
        <v>185</v>
      </c>
      <c r="B156" s="188"/>
      <c r="C156" s="188"/>
      <c r="D156" s="188"/>
      <c r="E156" s="188"/>
      <c r="F156" s="70"/>
      <c r="G156" s="71"/>
    </row>
    <row r="157" spans="1:8" x14ac:dyDescent="0.25">
      <c r="A157" s="69"/>
      <c r="B157" s="69"/>
      <c r="C157" s="76"/>
      <c r="D157" s="73"/>
      <c r="E157" s="73"/>
      <c r="F157" s="69"/>
      <c r="G157" s="77"/>
    </row>
    <row r="158" spans="1:8" x14ac:dyDescent="0.25">
      <c r="A158" s="78" t="s">
        <v>186</v>
      </c>
      <c r="B158" s="189" t="s">
        <v>187</v>
      </c>
      <c r="C158" s="190"/>
      <c r="D158" s="190"/>
      <c r="E158" s="191"/>
      <c r="F158" s="192" t="s">
        <v>188</v>
      </c>
      <c r="G158" s="193"/>
      <c r="H158" s="79" t="s">
        <v>189</v>
      </c>
    </row>
    <row r="159" spans="1:8" x14ac:dyDescent="0.25">
      <c r="A159" s="80">
        <v>1</v>
      </c>
      <c r="B159" s="194" t="s">
        <v>190</v>
      </c>
      <c r="C159" s="195"/>
      <c r="D159" s="195"/>
      <c r="E159" s="196"/>
      <c r="F159" s="197" t="s">
        <v>191</v>
      </c>
      <c r="G159" s="198"/>
      <c r="H159" s="81" t="s">
        <v>192</v>
      </c>
    </row>
    <row r="160" spans="1:8" x14ac:dyDescent="0.25">
      <c r="A160" s="80">
        <v>2</v>
      </c>
      <c r="B160" s="194" t="s">
        <v>193</v>
      </c>
      <c r="C160" s="195"/>
      <c r="D160" s="195"/>
      <c r="E160" s="196"/>
      <c r="F160" s="197" t="s">
        <v>194</v>
      </c>
      <c r="G160" s="198"/>
      <c r="H160" s="81" t="s">
        <v>192</v>
      </c>
    </row>
    <row r="161" spans="1:8" x14ac:dyDescent="0.25">
      <c r="A161" s="80">
        <v>3</v>
      </c>
      <c r="B161" s="194" t="s">
        <v>195</v>
      </c>
      <c r="C161" s="195"/>
      <c r="D161" s="195"/>
      <c r="E161" s="196"/>
      <c r="F161" s="197" t="s">
        <v>196</v>
      </c>
      <c r="G161" s="198"/>
      <c r="H161" s="82" t="s">
        <v>192</v>
      </c>
    </row>
    <row r="162" spans="1:8" s="85" customFormat="1" x14ac:dyDescent="0.25">
      <c r="A162" s="83">
        <v>4</v>
      </c>
      <c r="B162" s="199" t="s">
        <v>197</v>
      </c>
      <c r="C162" s="200"/>
      <c r="D162" s="200"/>
      <c r="E162" s="201"/>
      <c r="F162" s="202" t="s">
        <v>198</v>
      </c>
      <c r="G162" s="203"/>
      <c r="H162" s="84" t="s">
        <v>192</v>
      </c>
    </row>
    <row r="163" spans="1:8" s="85" customFormat="1" x14ac:dyDescent="0.25">
      <c r="A163" s="80">
        <v>5</v>
      </c>
      <c r="B163" s="194" t="s">
        <v>199</v>
      </c>
      <c r="C163" s="195"/>
      <c r="D163" s="195"/>
      <c r="E163" s="196"/>
      <c r="F163" s="197" t="s">
        <v>200</v>
      </c>
      <c r="G163" s="198"/>
      <c r="H163" s="82" t="s">
        <v>192</v>
      </c>
    </row>
    <row r="164" spans="1:8" s="85" customFormat="1" x14ac:dyDescent="0.25">
      <c r="A164" s="80">
        <v>6</v>
      </c>
      <c r="B164" s="194" t="s">
        <v>201</v>
      </c>
      <c r="C164" s="195"/>
      <c r="D164" s="195"/>
      <c r="E164" s="196"/>
      <c r="F164" s="197" t="s">
        <v>202</v>
      </c>
      <c r="G164" s="198"/>
      <c r="H164" s="82" t="s">
        <v>192</v>
      </c>
    </row>
    <row r="165" spans="1:8" s="85" customFormat="1" x14ac:dyDescent="0.25">
      <c r="A165" s="80">
        <v>7</v>
      </c>
      <c r="B165" s="194" t="s">
        <v>203</v>
      </c>
      <c r="C165" s="195"/>
      <c r="D165" s="195"/>
      <c r="E165" s="196"/>
      <c r="F165" s="197" t="s">
        <v>204</v>
      </c>
      <c r="G165" s="198"/>
      <c r="H165" s="82" t="s">
        <v>192</v>
      </c>
    </row>
    <row r="166" spans="1:8" s="85" customFormat="1" x14ac:dyDescent="0.25">
      <c r="A166" s="83">
        <v>8</v>
      </c>
      <c r="B166" s="199" t="s">
        <v>205</v>
      </c>
      <c r="C166" s="200"/>
      <c r="D166" s="200"/>
      <c r="E166" s="201"/>
      <c r="F166" s="202" t="s">
        <v>206</v>
      </c>
      <c r="G166" s="203"/>
      <c r="H166" s="84" t="s">
        <v>192</v>
      </c>
    </row>
    <row r="167" spans="1:8" s="85" customFormat="1" x14ac:dyDescent="0.25">
      <c r="A167" s="80">
        <v>9</v>
      </c>
      <c r="B167" s="194" t="s">
        <v>207</v>
      </c>
      <c r="C167" s="195"/>
      <c r="D167" s="195"/>
      <c r="E167" s="196"/>
      <c r="F167" s="197" t="s">
        <v>208</v>
      </c>
      <c r="G167" s="198"/>
      <c r="H167" s="82" t="s">
        <v>192</v>
      </c>
    </row>
    <row r="168" spans="1:8" s="85" customFormat="1" x14ac:dyDescent="0.25">
      <c r="A168" s="86">
        <v>10</v>
      </c>
      <c r="B168" s="204" t="s">
        <v>209</v>
      </c>
      <c r="C168" s="205"/>
      <c r="D168" s="205"/>
      <c r="E168" s="206"/>
      <c r="F168" s="204" t="s">
        <v>210</v>
      </c>
      <c r="G168" s="205"/>
      <c r="H168" s="87" t="s">
        <v>211</v>
      </c>
    </row>
    <row r="169" spans="1:8" s="85" customFormat="1" x14ac:dyDescent="0.25">
      <c r="A169" s="80">
        <v>11</v>
      </c>
      <c r="B169" s="194" t="s">
        <v>212</v>
      </c>
      <c r="C169" s="195"/>
      <c r="D169" s="195"/>
      <c r="E169" s="196"/>
      <c r="F169" s="197" t="s">
        <v>213</v>
      </c>
      <c r="G169" s="198"/>
      <c r="H169" s="82" t="s">
        <v>192</v>
      </c>
    </row>
    <row r="170" spans="1:8" s="85" customFormat="1" x14ac:dyDescent="0.25">
      <c r="A170" s="80">
        <v>13</v>
      </c>
      <c r="B170" s="194" t="s">
        <v>214</v>
      </c>
      <c r="C170" s="195"/>
      <c r="D170" s="195"/>
      <c r="E170" s="196"/>
      <c r="F170" s="197" t="s">
        <v>215</v>
      </c>
      <c r="G170" s="198"/>
      <c r="H170" s="82" t="s">
        <v>192</v>
      </c>
    </row>
    <row r="171" spans="1:8" s="85" customFormat="1" x14ac:dyDescent="0.25">
      <c r="A171" s="80">
        <v>14</v>
      </c>
      <c r="B171" s="194" t="s">
        <v>216</v>
      </c>
      <c r="C171" s="195"/>
      <c r="D171" s="195"/>
      <c r="E171" s="196"/>
      <c r="F171" s="197" t="s">
        <v>217</v>
      </c>
      <c r="G171" s="198"/>
      <c r="H171" s="82" t="s">
        <v>192</v>
      </c>
    </row>
    <row r="172" spans="1:8" s="88" customFormat="1" ht="14.25" x14ac:dyDescent="0.25">
      <c r="A172" s="42">
        <v>15</v>
      </c>
      <c r="B172" s="207" t="s">
        <v>218</v>
      </c>
      <c r="C172" s="208"/>
      <c r="D172" s="208"/>
      <c r="E172" s="209"/>
      <c r="F172" s="210" t="s">
        <v>219</v>
      </c>
      <c r="G172" s="211"/>
      <c r="H172" s="42" t="s">
        <v>192</v>
      </c>
    </row>
    <row r="173" spans="1:8" s="85" customFormat="1" x14ac:dyDescent="0.25">
      <c r="A173" s="83">
        <v>16</v>
      </c>
      <c r="B173" s="199" t="s">
        <v>220</v>
      </c>
      <c r="C173" s="200"/>
      <c r="D173" s="200"/>
      <c r="E173" s="201"/>
      <c r="F173" s="202" t="s">
        <v>221</v>
      </c>
      <c r="G173" s="203"/>
      <c r="H173" s="84" t="s">
        <v>192</v>
      </c>
    </row>
    <row r="174" spans="1:8" s="85" customFormat="1" x14ac:dyDescent="0.25">
      <c r="A174" s="80">
        <v>17</v>
      </c>
      <c r="B174" s="194" t="s">
        <v>222</v>
      </c>
      <c r="C174" s="195"/>
      <c r="D174" s="195"/>
      <c r="E174" s="196"/>
      <c r="F174" s="197" t="s">
        <v>223</v>
      </c>
      <c r="G174" s="198"/>
      <c r="H174" s="82" t="s">
        <v>192</v>
      </c>
    </row>
    <row r="175" spans="1:8" s="85" customFormat="1" x14ac:dyDescent="0.25">
      <c r="A175" s="80">
        <v>18</v>
      </c>
      <c r="B175" s="194" t="s">
        <v>224</v>
      </c>
      <c r="C175" s="195"/>
      <c r="D175" s="195"/>
      <c r="E175" s="196"/>
      <c r="F175" s="197" t="s">
        <v>225</v>
      </c>
      <c r="G175" s="198"/>
      <c r="H175" s="82" t="s">
        <v>192</v>
      </c>
    </row>
    <row r="176" spans="1:8" s="85" customFormat="1" x14ac:dyDescent="0.25">
      <c r="A176" s="80">
        <v>19</v>
      </c>
      <c r="B176" s="194" t="s">
        <v>226</v>
      </c>
      <c r="C176" s="195"/>
      <c r="D176" s="195"/>
      <c r="E176" s="196"/>
      <c r="F176" s="197" t="s">
        <v>227</v>
      </c>
      <c r="G176" s="198"/>
      <c r="H176" s="82" t="s">
        <v>192</v>
      </c>
    </row>
    <row r="177" spans="1:8" s="85" customFormat="1" ht="15.75" x14ac:dyDescent="0.25">
      <c r="A177" s="89">
        <v>21</v>
      </c>
      <c r="B177" s="194" t="s">
        <v>228</v>
      </c>
      <c r="C177" s="195"/>
      <c r="D177" s="195"/>
      <c r="E177" s="196"/>
      <c r="F177" s="197" t="s">
        <v>229</v>
      </c>
      <c r="G177" s="198"/>
      <c r="H177" s="82" t="s">
        <v>192</v>
      </c>
    </row>
    <row r="178" spans="1:8" s="85" customFormat="1" ht="15.75" x14ac:dyDescent="0.25">
      <c r="A178" s="89">
        <v>22</v>
      </c>
      <c r="B178" s="194" t="s">
        <v>230</v>
      </c>
      <c r="C178" s="195"/>
      <c r="D178" s="195"/>
      <c r="E178" s="196"/>
      <c r="F178" s="197" t="s">
        <v>231</v>
      </c>
      <c r="G178" s="198"/>
      <c r="H178" s="82" t="s">
        <v>192</v>
      </c>
    </row>
    <row r="179" spans="1:8" s="85" customFormat="1" ht="15.75" x14ac:dyDescent="0.25">
      <c r="A179" s="89">
        <v>23</v>
      </c>
      <c r="B179" s="194" t="s">
        <v>232</v>
      </c>
      <c r="C179" s="195"/>
      <c r="D179" s="195"/>
      <c r="E179" s="196"/>
      <c r="F179" s="197" t="s">
        <v>233</v>
      </c>
      <c r="G179" s="198"/>
      <c r="H179" s="82" t="s">
        <v>192</v>
      </c>
    </row>
    <row r="180" spans="1:8" s="85" customFormat="1" x14ac:dyDescent="0.25">
      <c r="A180" s="89">
        <v>24</v>
      </c>
      <c r="B180" s="207" t="s">
        <v>234</v>
      </c>
      <c r="C180" s="208"/>
      <c r="D180" s="208"/>
      <c r="E180" s="209"/>
      <c r="F180" s="210" t="s">
        <v>235</v>
      </c>
      <c r="G180" s="211"/>
      <c r="H180" s="42" t="s">
        <v>192</v>
      </c>
    </row>
    <row r="181" spans="1:8" s="85" customFormat="1" ht="15" customHeight="1" x14ac:dyDescent="0.25">
      <c r="A181" s="89">
        <v>25</v>
      </c>
      <c r="B181" s="194" t="s">
        <v>236</v>
      </c>
      <c r="C181" s="195"/>
      <c r="D181" s="195"/>
      <c r="E181" s="196"/>
      <c r="F181" s="197" t="s">
        <v>237</v>
      </c>
      <c r="G181" s="198"/>
      <c r="H181" s="82" t="s">
        <v>192</v>
      </c>
    </row>
    <row r="182" spans="1:8" s="85" customFormat="1" ht="15.75" x14ac:dyDescent="0.25">
      <c r="A182" s="89">
        <v>26</v>
      </c>
      <c r="B182" s="194" t="s">
        <v>238</v>
      </c>
      <c r="C182" s="195"/>
      <c r="D182" s="195"/>
      <c r="E182" s="196"/>
      <c r="F182" s="197" t="s">
        <v>239</v>
      </c>
      <c r="G182" s="198"/>
      <c r="H182" s="82" t="s">
        <v>192</v>
      </c>
    </row>
    <row r="183" spans="1:8" s="85" customFormat="1" ht="15.75" x14ac:dyDescent="0.25">
      <c r="A183" s="89">
        <v>27</v>
      </c>
      <c r="B183" s="194" t="s">
        <v>240</v>
      </c>
      <c r="C183" s="195"/>
      <c r="D183" s="195"/>
      <c r="E183" s="196"/>
      <c r="F183" s="197" t="s">
        <v>241</v>
      </c>
      <c r="G183" s="198"/>
      <c r="H183" s="82" t="s">
        <v>192</v>
      </c>
    </row>
    <row r="184" spans="1:8" ht="16.5" customHeight="1" thickBot="1" x14ac:dyDescent="0.3">
      <c r="A184" s="69"/>
      <c r="B184" s="69"/>
      <c r="C184" s="76"/>
      <c r="D184" s="73"/>
      <c r="E184" s="73"/>
      <c r="F184" s="69"/>
      <c r="G184" s="77"/>
    </row>
    <row r="185" spans="1:8" ht="15.75" customHeight="1" thickTop="1" x14ac:dyDescent="0.25">
      <c r="A185" s="212" t="s">
        <v>242</v>
      </c>
      <c r="B185" s="212"/>
      <c r="C185" s="213"/>
      <c r="D185" s="214" t="s">
        <v>243</v>
      </c>
      <c r="E185" s="215"/>
      <c r="F185" s="70"/>
      <c r="G185" s="70"/>
      <c r="H185" s="90"/>
    </row>
    <row r="186" spans="1:8" x14ac:dyDescent="0.25">
      <c r="A186" s="220" t="s">
        <v>244</v>
      </c>
      <c r="B186" s="220"/>
      <c r="C186" s="91"/>
      <c r="D186" s="216"/>
      <c r="E186" s="217"/>
      <c r="F186" s="70"/>
      <c r="G186" s="71"/>
    </row>
    <row r="187" spans="1:8" x14ac:dyDescent="0.25">
      <c r="A187" s="220" t="s">
        <v>245</v>
      </c>
      <c r="B187" s="220"/>
      <c r="C187" s="91"/>
      <c r="D187" s="216"/>
      <c r="E187" s="217"/>
      <c r="F187" s="70"/>
      <c r="G187" s="71"/>
    </row>
    <row r="188" spans="1:8" ht="15.75" thickBot="1" x14ac:dyDescent="0.3">
      <c r="A188" s="220" t="s">
        <v>246</v>
      </c>
      <c r="B188" s="220"/>
      <c r="C188" s="91"/>
      <c r="D188" s="218"/>
      <c r="E188" s="219"/>
      <c r="F188" s="70"/>
      <c r="G188" s="71"/>
    </row>
    <row r="189" spans="1:8" ht="15.75" thickTop="1" x14ac:dyDescent="0.25">
      <c r="A189" s="67"/>
      <c r="B189" s="67"/>
      <c r="C189" s="68"/>
      <c r="D189" s="92"/>
      <c r="E189" s="70"/>
      <c r="F189" s="70"/>
      <c r="G189" s="71"/>
    </row>
    <row r="192" spans="1:8" ht="16.5" customHeight="1" x14ac:dyDescent="0.25"/>
    <row r="225" ht="16.5" customHeight="1" x14ac:dyDescent="0.25"/>
  </sheetData>
  <sheetProtection algorithmName="SHA-512" hashValue="QUc9I0sUc5SgVD9F55r14qJPG1z1l0zXvREvRc2cfPCWQisS3x37asyZGrviCT5gSlIcyGBOpy17382ESb1JJA==" saltValue="GUV7IYKxn9+irJ3jAPJWZw==" spinCount="100000" sheet="1" objects="1" scenarios="1"/>
  <mergeCells count="68">
    <mergeCell ref="B183:E183"/>
    <mergeCell ref="F183:G183"/>
    <mergeCell ref="A185:C185"/>
    <mergeCell ref="D185:E188"/>
    <mergeCell ref="A186:B186"/>
    <mergeCell ref="A187:B187"/>
    <mergeCell ref="A188:B188"/>
    <mergeCell ref="B180:E180"/>
    <mergeCell ref="F180:G180"/>
    <mergeCell ref="B181:E181"/>
    <mergeCell ref="F181:G181"/>
    <mergeCell ref="B182:E182"/>
    <mergeCell ref="F182:G182"/>
    <mergeCell ref="B177:E177"/>
    <mergeCell ref="F177:G177"/>
    <mergeCell ref="B178:E178"/>
    <mergeCell ref="F178:G178"/>
    <mergeCell ref="B179:E179"/>
    <mergeCell ref="F179:G179"/>
    <mergeCell ref="B174:E174"/>
    <mergeCell ref="F174:G174"/>
    <mergeCell ref="B175:E175"/>
    <mergeCell ref="F175:G175"/>
    <mergeCell ref="B176:E176"/>
    <mergeCell ref="F176:G176"/>
    <mergeCell ref="B171:E171"/>
    <mergeCell ref="F171:G171"/>
    <mergeCell ref="B172:E172"/>
    <mergeCell ref="F172:G172"/>
    <mergeCell ref="B173:E173"/>
    <mergeCell ref="F173:G173"/>
    <mergeCell ref="B168:E168"/>
    <mergeCell ref="F168:G168"/>
    <mergeCell ref="B169:E169"/>
    <mergeCell ref="F169:G169"/>
    <mergeCell ref="B170:E170"/>
    <mergeCell ref="F170:G170"/>
    <mergeCell ref="B165:E165"/>
    <mergeCell ref="F165:G165"/>
    <mergeCell ref="B166:E166"/>
    <mergeCell ref="F166:G166"/>
    <mergeCell ref="B167:E167"/>
    <mergeCell ref="F167:G167"/>
    <mergeCell ref="B162:E162"/>
    <mergeCell ref="F162:G162"/>
    <mergeCell ref="B163:E163"/>
    <mergeCell ref="F163:G163"/>
    <mergeCell ref="B164:E164"/>
    <mergeCell ref="F164:G164"/>
    <mergeCell ref="B159:E159"/>
    <mergeCell ref="F159:G159"/>
    <mergeCell ref="B160:E160"/>
    <mergeCell ref="F160:G160"/>
    <mergeCell ref="B161:E161"/>
    <mergeCell ref="F161:G161"/>
    <mergeCell ref="B8:H8"/>
    <mergeCell ref="B9:H9"/>
    <mergeCell ref="A155:E155"/>
    <mergeCell ref="A156:E156"/>
    <mergeCell ref="B158:E158"/>
    <mergeCell ref="F158:G158"/>
    <mergeCell ref="A1:H1"/>
    <mergeCell ref="A2:H2"/>
    <mergeCell ref="B3:D3"/>
    <mergeCell ref="B4:C4"/>
    <mergeCell ref="F4:F5"/>
    <mergeCell ref="G4:G5"/>
    <mergeCell ref="B5:C5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tabColor theme="0"/>
  </sheetPr>
  <dimension ref="A1:O402"/>
  <sheetViews>
    <sheetView showGridLines="0" workbookViewId="0">
      <selection activeCell="C4" sqref="C4"/>
    </sheetView>
  </sheetViews>
  <sheetFormatPr defaultRowHeight="15" x14ac:dyDescent="0.25"/>
  <cols>
    <col min="1" max="1" width="63.28515625" customWidth="1"/>
    <col min="2" max="2" width="16.28515625" style="115" customWidth="1"/>
    <col min="3" max="3" width="29.28515625" style="113" customWidth="1"/>
    <col min="4" max="4" width="14.7109375" style="96" customWidth="1"/>
    <col min="5" max="5" width="19.7109375" style="9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94" t="s">
        <v>400</v>
      </c>
      <c r="B1" s="112"/>
      <c r="G1" s="224"/>
    </row>
    <row r="2" spans="1:15" ht="16.5" thickTop="1" thickBot="1" x14ac:dyDescent="0.3">
      <c r="A2" s="166" t="s">
        <v>3</v>
      </c>
      <c r="B2" s="114">
        <v>150000</v>
      </c>
      <c r="G2" s="224"/>
    </row>
    <row r="3" spans="1:15" ht="26.25" customHeight="1" thickTop="1" thickBot="1" x14ac:dyDescent="0.3">
      <c r="G3" s="225"/>
    </row>
    <row r="4" spans="1:15" s="95" customFormat="1" ht="31.5" thickTop="1" thickBot="1" x14ac:dyDescent="0.3">
      <c r="A4" s="128" t="s">
        <v>6</v>
      </c>
      <c r="B4" s="129" t="s">
        <v>11</v>
      </c>
      <c r="C4" s="129" t="s">
        <v>16</v>
      </c>
      <c r="D4" s="130" t="s">
        <v>10</v>
      </c>
      <c r="E4" s="129" t="s">
        <v>7</v>
      </c>
      <c r="F4" s="129" t="s">
        <v>12</v>
      </c>
      <c r="G4" s="116" t="s">
        <v>256</v>
      </c>
      <c r="H4"/>
      <c r="I4"/>
      <c r="J4"/>
      <c r="K4"/>
      <c r="L4"/>
      <c r="M4"/>
      <c r="N4"/>
      <c r="O4"/>
    </row>
    <row r="5" spans="1:15" s="111" customFormat="1" ht="60.75" thickTop="1" x14ac:dyDescent="0.25">
      <c r="A5" s="117" t="s">
        <v>292</v>
      </c>
      <c r="B5" s="118" t="s">
        <v>466</v>
      </c>
      <c r="C5" s="118" t="s">
        <v>507</v>
      </c>
      <c r="D5" s="119">
        <v>43028</v>
      </c>
      <c r="E5" s="118">
        <v>20</v>
      </c>
      <c r="F5" s="118">
        <v>16</v>
      </c>
      <c r="G5" s="120">
        <v>17.600000000000001</v>
      </c>
      <c r="H5"/>
      <c r="I5"/>
      <c r="J5"/>
      <c r="K5"/>
      <c r="L5"/>
      <c r="M5"/>
      <c r="N5"/>
      <c r="O5"/>
    </row>
    <row r="6" spans="1:15" s="111" customFormat="1" ht="60" x14ac:dyDescent="0.25">
      <c r="A6" s="117" t="s">
        <v>160</v>
      </c>
      <c r="B6" s="118" t="s">
        <v>466</v>
      </c>
      <c r="C6" s="118" t="s">
        <v>507</v>
      </c>
      <c r="D6" s="119">
        <v>43028</v>
      </c>
      <c r="E6" s="118">
        <v>10</v>
      </c>
      <c r="F6" s="118">
        <v>2</v>
      </c>
      <c r="G6" s="121">
        <v>2.86</v>
      </c>
      <c r="H6"/>
      <c r="I6"/>
      <c r="J6"/>
      <c r="K6"/>
      <c r="L6"/>
      <c r="M6"/>
      <c r="N6"/>
      <c r="O6"/>
    </row>
    <row r="7" spans="1:15" s="111" customFormat="1" ht="60" x14ac:dyDescent="0.25">
      <c r="A7" s="117" t="s">
        <v>330</v>
      </c>
      <c r="B7" s="118" t="s">
        <v>466</v>
      </c>
      <c r="C7" s="118" t="s">
        <v>507</v>
      </c>
      <c r="D7" s="119">
        <v>43028</v>
      </c>
      <c r="E7" s="118">
        <v>10</v>
      </c>
      <c r="F7" s="118">
        <v>2</v>
      </c>
      <c r="G7" s="121">
        <v>3.04</v>
      </c>
      <c r="H7"/>
      <c r="I7"/>
      <c r="J7"/>
      <c r="K7"/>
      <c r="L7"/>
      <c r="M7"/>
      <c r="N7"/>
      <c r="O7"/>
    </row>
    <row r="8" spans="1:15" s="125" customFormat="1" ht="60" x14ac:dyDescent="0.25">
      <c r="A8" s="117" t="s">
        <v>361</v>
      </c>
      <c r="B8" s="118" t="s">
        <v>466</v>
      </c>
      <c r="C8" s="118" t="s">
        <v>439</v>
      </c>
      <c r="D8" s="119">
        <v>43028</v>
      </c>
      <c r="E8" s="118">
        <v>1</v>
      </c>
      <c r="F8" s="118">
        <v>1</v>
      </c>
      <c r="G8" s="121">
        <v>24.75</v>
      </c>
      <c r="H8"/>
      <c r="I8"/>
      <c r="J8"/>
      <c r="K8"/>
      <c r="L8"/>
      <c r="M8"/>
      <c r="N8"/>
      <c r="O8"/>
    </row>
    <row r="9" spans="1:15" s="125" customFormat="1" ht="60" x14ac:dyDescent="0.25">
      <c r="A9" s="117" t="s">
        <v>367</v>
      </c>
      <c r="B9" s="118" t="s">
        <v>466</v>
      </c>
      <c r="C9" s="118" t="s">
        <v>439</v>
      </c>
      <c r="D9" s="119">
        <v>43028</v>
      </c>
      <c r="E9" s="118">
        <v>1</v>
      </c>
      <c r="F9" s="118">
        <v>1</v>
      </c>
      <c r="G9" s="121">
        <v>24.75</v>
      </c>
      <c r="H9"/>
      <c r="I9"/>
      <c r="J9"/>
      <c r="K9"/>
      <c r="L9"/>
      <c r="M9"/>
      <c r="N9"/>
      <c r="O9"/>
    </row>
    <row r="10" spans="1:15" s="126" customFormat="1" ht="75" x14ac:dyDescent="0.25">
      <c r="A10" s="117" t="s">
        <v>336</v>
      </c>
      <c r="B10" s="118" t="s">
        <v>388</v>
      </c>
      <c r="C10" s="118" t="s">
        <v>439</v>
      </c>
      <c r="D10" s="119">
        <v>42933</v>
      </c>
      <c r="E10" s="118">
        <v>20</v>
      </c>
      <c r="F10" s="118">
        <v>20</v>
      </c>
      <c r="G10" s="121">
        <v>207.60000000000002</v>
      </c>
      <c r="H10"/>
      <c r="I10"/>
      <c r="J10"/>
      <c r="K10"/>
      <c r="L10"/>
      <c r="M10"/>
      <c r="N10"/>
      <c r="O10"/>
    </row>
    <row r="11" spans="1:15" ht="75" x14ac:dyDescent="0.25">
      <c r="A11" s="117" t="s">
        <v>336</v>
      </c>
      <c r="B11" s="118" t="s">
        <v>468</v>
      </c>
      <c r="C11" s="118" t="s">
        <v>439</v>
      </c>
      <c r="D11" s="119">
        <v>43028</v>
      </c>
      <c r="E11" s="118">
        <v>1</v>
      </c>
      <c r="F11" s="118">
        <v>1</v>
      </c>
      <c r="G11" s="121">
        <v>10.38</v>
      </c>
    </row>
    <row r="12" spans="1:15" ht="30" x14ac:dyDescent="0.25">
      <c r="A12" s="117" t="s">
        <v>284</v>
      </c>
      <c r="B12" s="118" t="s">
        <v>471</v>
      </c>
      <c r="C12" s="118" t="s">
        <v>505</v>
      </c>
      <c r="D12" s="119">
        <v>43028</v>
      </c>
      <c r="E12" s="118">
        <v>10</v>
      </c>
      <c r="F12" s="118">
        <v>10</v>
      </c>
      <c r="G12" s="121">
        <v>10</v>
      </c>
    </row>
    <row r="13" spans="1:15" ht="30" x14ac:dyDescent="0.25">
      <c r="A13" s="117" t="s">
        <v>284</v>
      </c>
      <c r="B13" s="118" t="s">
        <v>471</v>
      </c>
      <c r="C13" s="118" t="s">
        <v>505</v>
      </c>
      <c r="D13" s="119">
        <v>43028</v>
      </c>
      <c r="E13" s="118">
        <v>50</v>
      </c>
      <c r="F13" s="118">
        <v>50</v>
      </c>
      <c r="G13" s="121">
        <v>50</v>
      </c>
    </row>
    <row r="14" spans="1:15" ht="30" x14ac:dyDescent="0.25">
      <c r="A14" s="117" t="s">
        <v>285</v>
      </c>
      <c r="B14" s="118" t="s">
        <v>471</v>
      </c>
      <c r="C14" s="118" t="s">
        <v>505</v>
      </c>
      <c r="D14" s="119">
        <v>43028</v>
      </c>
      <c r="E14" s="118">
        <v>10</v>
      </c>
      <c r="F14" s="118">
        <v>10</v>
      </c>
      <c r="G14" s="121">
        <v>9.8000000000000007</v>
      </c>
    </row>
    <row r="15" spans="1:15" ht="30" x14ac:dyDescent="0.25">
      <c r="A15" s="117" t="s">
        <v>286</v>
      </c>
      <c r="B15" s="118" t="s">
        <v>474</v>
      </c>
      <c r="C15" s="118" t="s">
        <v>439</v>
      </c>
      <c r="D15" s="119">
        <v>43028</v>
      </c>
      <c r="E15" s="118">
        <v>10</v>
      </c>
      <c r="F15" s="118">
        <v>10</v>
      </c>
      <c r="G15" s="121">
        <v>26.099999999999998</v>
      </c>
    </row>
    <row r="16" spans="1:15" ht="60" x14ac:dyDescent="0.25">
      <c r="A16" s="117" t="s">
        <v>161</v>
      </c>
      <c r="B16" s="118" t="s">
        <v>474</v>
      </c>
      <c r="C16" s="118" t="s">
        <v>517</v>
      </c>
      <c r="D16" s="119">
        <v>43028</v>
      </c>
      <c r="E16" s="118">
        <v>10</v>
      </c>
      <c r="F16" s="118">
        <v>3</v>
      </c>
      <c r="G16" s="121">
        <v>4.68</v>
      </c>
    </row>
    <row r="17" spans="1:7" ht="30" x14ac:dyDescent="0.25">
      <c r="A17" s="117" t="s">
        <v>277</v>
      </c>
      <c r="B17" s="118" t="s">
        <v>474</v>
      </c>
      <c r="C17" s="118" t="s">
        <v>439</v>
      </c>
      <c r="D17" s="119">
        <v>43028</v>
      </c>
      <c r="E17" s="118">
        <v>1</v>
      </c>
      <c r="F17" s="118">
        <v>1</v>
      </c>
      <c r="G17" s="121">
        <v>27.89</v>
      </c>
    </row>
    <row r="18" spans="1:7" ht="75" x14ac:dyDescent="0.25">
      <c r="A18" s="117" t="s">
        <v>337</v>
      </c>
      <c r="B18" s="118" t="s">
        <v>388</v>
      </c>
      <c r="C18" s="118" t="s">
        <v>439</v>
      </c>
      <c r="D18" s="119">
        <v>42933</v>
      </c>
      <c r="E18" s="118">
        <v>20</v>
      </c>
      <c r="F18" s="118">
        <v>20</v>
      </c>
      <c r="G18" s="121">
        <v>108.6</v>
      </c>
    </row>
    <row r="19" spans="1:7" ht="75" x14ac:dyDescent="0.25">
      <c r="A19" s="117" t="s">
        <v>337</v>
      </c>
      <c r="B19" s="118" t="s">
        <v>468</v>
      </c>
      <c r="C19" s="118" t="s">
        <v>439</v>
      </c>
      <c r="D19" s="119">
        <v>43028</v>
      </c>
      <c r="E19" s="118">
        <v>1</v>
      </c>
      <c r="F19" s="118">
        <v>1</v>
      </c>
      <c r="G19" s="121">
        <v>5.43</v>
      </c>
    </row>
    <row r="20" spans="1:7" x14ac:dyDescent="0.25">
      <c r="A20" s="117" t="s">
        <v>351</v>
      </c>
      <c r="B20" s="118" t="s">
        <v>393</v>
      </c>
      <c r="C20" s="118" t="s">
        <v>439</v>
      </c>
      <c r="D20" s="119">
        <v>42933</v>
      </c>
      <c r="E20" s="118">
        <v>10</v>
      </c>
      <c r="F20" s="118">
        <v>10</v>
      </c>
      <c r="G20" s="121">
        <v>272.89999999999998</v>
      </c>
    </row>
    <row r="21" spans="1:7" x14ac:dyDescent="0.25">
      <c r="A21" s="117" t="s">
        <v>374</v>
      </c>
      <c r="B21" s="118" t="s">
        <v>394</v>
      </c>
      <c r="C21" s="118" t="s">
        <v>439</v>
      </c>
      <c r="D21" s="119">
        <v>42933</v>
      </c>
      <c r="E21" s="118">
        <v>10</v>
      </c>
      <c r="F21" s="118">
        <v>10</v>
      </c>
      <c r="G21" s="121">
        <v>95.399999999999991</v>
      </c>
    </row>
    <row r="22" spans="1:7" x14ac:dyDescent="0.25">
      <c r="A22" s="117" t="s">
        <v>375</v>
      </c>
      <c r="B22" s="118" t="s">
        <v>394</v>
      </c>
      <c r="C22" s="118" t="s">
        <v>439</v>
      </c>
      <c r="D22" s="119">
        <v>42933</v>
      </c>
      <c r="E22" s="118">
        <v>10</v>
      </c>
      <c r="F22" s="118">
        <v>10</v>
      </c>
      <c r="G22" s="121">
        <v>88.4</v>
      </c>
    </row>
    <row r="23" spans="1:7" ht="75" x14ac:dyDescent="0.25">
      <c r="A23" s="117" t="s">
        <v>376</v>
      </c>
      <c r="B23" s="118" t="s">
        <v>394</v>
      </c>
      <c r="C23" s="118" t="s">
        <v>439</v>
      </c>
      <c r="D23" s="119">
        <v>42933</v>
      </c>
      <c r="E23" s="118">
        <v>10</v>
      </c>
      <c r="F23" s="118">
        <v>10</v>
      </c>
      <c r="G23" s="121">
        <v>58.3</v>
      </c>
    </row>
    <row r="24" spans="1:7" ht="75" x14ac:dyDescent="0.25">
      <c r="A24" s="117" t="s">
        <v>376</v>
      </c>
      <c r="B24" s="118" t="s">
        <v>466</v>
      </c>
      <c r="C24" s="118" t="s">
        <v>439</v>
      </c>
      <c r="D24" s="119">
        <v>43028</v>
      </c>
      <c r="E24" s="118">
        <v>1</v>
      </c>
      <c r="F24" s="118">
        <v>1</v>
      </c>
      <c r="G24" s="121">
        <v>5.83</v>
      </c>
    </row>
    <row r="25" spans="1:7" ht="75" x14ac:dyDescent="0.25">
      <c r="A25" s="117" t="s">
        <v>339</v>
      </c>
      <c r="B25" s="118" t="s">
        <v>388</v>
      </c>
      <c r="C25" s="118" t="s">
        <v>439</v>
      </c>
      <c r="D25" s="119">
        <v>42933</v>
      </c>
      <c r="E25" s="118">
        <v>20</v>
      </c>
      <c r="F25" s="118">
        <v>20</v>
      </c>
      <c r="G25" s="121">
        <v>171.20000000000002</v>
      </c>
    </row>
    <row r="26" spans="1:7" ht="75" x14ac:dyDescent="0.25">
      <c r="A26" s="117" t="s">
        <v>339</v>
      </c>
      <c r="B26" s="118" t="s">
        <v>468</v>
      </c>
      <c r="C26" s="118" t="s">
        <v>439</v>
      </c>
      <c r="D26" s="119">
        <v>43028</v>
      </c>
      <c r="E26" s="118">
        <v>1</v>
      </c>
      <c r="F26" s="118">
        <v>1</v>
      </c>
      <c r="G26" s="121">
        <v>8.56</v>
      </c>
    </row>
    <row r="27" spans="1:7" ht="75" x14ac:dyDescent="0.25">
      <c r="A27" s="117" t="s">
        <v>340</v>
      </c>
      <c r="B27" s="118" t="s">
        <v>388</v>
      </c>
      <c r="C27" s="118" t="s">
        <v>439</v>
      </c>
      <c r="D27" s="119">
        <v>42933</v>
      </c>
      <c r="E27" s="118">
        <v>20</v>
      </c>
      <c r="F27" s="118">
        <v>20</v>
      </c>
      <c r="G27" s="121">
        <v>184.60000000000002</v>
      </c>
    </row>
    <row r="28" spans="1:7" ht="75" x14ac:dyDescent="0.25">
      <c r="A28" s="117" t="s">
        <v>340</v>
      </c>
      <c r="B28" s="118" t="s">
        <v>468</v>
      </c>
      <c r="C28" s="118" t="s">
        <v>439</v>
      </c>
      <c r="D28" s="119">
        <v>43028</v>
      </c>
      <c r="E28" s="118">
        <v>1</v>
      </c>
      <c r="F28" s="118">
        <v>1</v>
      </c>
      <c r="G28" s="121">
        <v>9.23</v>
      </c>
    </row>
    <row r="29" spans="1:7" ht="75" x14ac:dyDescent="0.25">
      <c r="A29" s="117" t="s">
        <v>338</v>
      </c>
      <c r="B29" s="118" t="s">
        <v>388</v>
      </c>
      <c r="C29" s="118" t="s">
        <v>439</v>
      </c>
      <c r="D29" s="119">
        <v>42933</v>
      </c>
      <c r="E29" s="118">
        <v>10</v>
      </c>
      <c r="F29" s="118">
        <v>10</v>
      </c>
      <c r="G29" s="121">
        <v>175.7</v>
      </c>
    </row>
    <row r="30" spans="1:7" ht="75" x14ac:dyDescent="0.25">
      <c r="A30" s="117" t="s">
        <v>338</v>
      </c>
      <c r="B30" s="118" t="s">
        <v>468</v>
      </c>
      <c r="C30" s="118" t="s">
        <v>439</v>
      </c>
      <c r="D30" s="119">
        <v>43028</v>
      </c>
      <c r="E30" s="118">
        <v>1</v>
      </c>
      <c r="F30" s="118">
        <v>1</v>
      </c>
      <c r="G30" s="121">
        <v>17.57</v>
      </c>
    </row>
    <row r="31" spans="1:7" ht="75" x14ac:dyDescent="0.25">
      <c r="A31" s="117" t="s">
        <v>341</v>
      </c>
      <c r="B31" s="118" t="s">
        <v>388</v>
      </c>
      <c r="C31" s="118" t="s">
        <v>439</v>
      </c>
      <c r="D31" s="119">
        <v>42933</v>
      </c>
      <c r="E31" s="118">
        <v>10</v>
      </c>
      <c r="F31" s="118">
        <v>10</v>
      </c>
      <c r="G31" s="121">
        <v>331.2</v>
      </c>
    </row>
    <row r="32" spans="1:7" ht="75" x14ac:dyDescent="0.25">
      <c r="A32" s="117" t="s">
        <v>342</v>
      </c>
      <c r="B32" s="118" t="s">
        <v>388</v>
      </c>
      <c r="C32" s="118" t="s">
        <v>439</v>
      </c>
      <c r="D32" s="119">
        <v>42933</v>
      </c>
      <c r="E32" s="118">
        <v>20</v>
      </c>
      <c r="F32" s="118">
        <v>20</v>
      </c>
      <c r="G32" s="121">
        <v>129</v>
      </c>
    </row>
    <row r="33" spans="1:7" ht="75" x14ac:dyDescent="0.25">
      <c r="A33" s="117" t="s">
        <v>342</v>
      </c>
      <c r="B33" s="118" t="s">
        <v>468</v>
      </c>
      <c r="C33" s="118" t="s">
        <v>439</v>
      </c>
      <c r="D33" s="119">
        <v>43028</v>
      </c>
      <c r="E33" s="118">
        <v>1</v>
      </c>
      <c r="F33" s="118">
        <v>1</v>
      </c>
      <c r="G33" s="121">
        <v>6.45</v>
      </c>
    </row>
    <row r="34" spans="1:7" ht="75" x14ac:dyDescent="0.25">
      <c r="A34" s="117" t="s">
        <v>343</v>
      </c>
      <c r="B34" s="118" t="s">
        <v>388</v>
      </c>
      <c r="C34" s="118" t="s">
        <v>439</v>
      </c>
      <c r="D34" s="119">
        <v>42933</v>
      </c>
      <c r="E34" s="118">
        <v>20</v>
      </c>
      <c r="F34" s="118">
        <v>20</v>
      </c>
      <c r="G34" s="121">
        <v>144.4</v>
      </c>
    </row>
    <row r="35" spans="1:7" ht="75" x14ac:dyDescent="0.25">
      <c r="A35" s="117" t="s">
        <v>343</v>
      </c>
      <c r="B35" s="118" t="s">
        <v>468</v>
      </c>
      <c r="C35" s="118" t="s">
        <v>439</v>
      </c>
      <c r="D35" s="119">
        <v>43028</v>
      </c>
      <c r="E35" s="118">
        <v>1</v>
      </c>
      <c r="F35" s="118">
        <v>1</v>
      </c>
      <c r="G35" s="121">
        <v>7.22</v>
      </c>
    </row>
    <row r="36" spans="1:7" ht="75" x14ac:dyDescent="0.25">
      <c r="A36" s="117" t="s">
        <v>344</v>
      </c>
      <c r="B36" s="118" t="s">
        <v>388</v>
      </c>
      <c r="C36" s="118" t="s">
        <v>439</v>
      </c>
      <c r="D36" s="119">
        <v>42933</v>
      </c>
      <c r="E36" s="118">
        <v>20</v>
      </c>
      <c r="F36" s="118">
        <v>20</v>
      </c>
      <c r="G36" s="121">
        <v>132.6</v>
      </c>
    </row>
    <row r="37" spans="1:7" ht="75" x14ac:dyDescent="0.25">
      <c r="A37" s="117" t="s">
        <v>344</v>
      </c>
      <c r="B37" s="118" t="s">
        <v>468</v>
      </c>
      <c r="C37" s="118" t="s">
        <v>439</v>
      </c>
      <c r="D37" s="119">
        <v>43028</v>
      </c>
      <c r="E37" s="118">
        <v>1</v>
      </c>
      <c r="F37" s="118">
        <v>1</v>
      </c>
      <c r="G37" s="121">
        <v>6.63</v>
      </c>
    </row>
    <row r="38" spans="1:7" ht="30" x14ac:dyDescent="0.25">
      <c r="A38" s="117" t="s">
        <v>352</v>
      </c>
      <c r="B38" s="118" t="s">
        <v>388</v>
      </c>
      <c r="C38" s="118" t="s">
        <v>439</v>
      </c>
      <c r="D38" s="119">
        <v>42933</v>
      </c>
      <c r="E38" s="118">
        <v>10</v>
      </c>
      <c r="F38" s="118">
        <v>10</v>
      </c>
      <c r="G38" s="121">
        <v>617.6</v>
      </c>
    </row>
    <row r="39" spans="1:7" ht="45" x14ac:dyDescent="0.25">
      <c r="A39" s="117" t="s">
        <v>327</v>
      </c>
      <c r="B39" s="118" t="s">
        <v>392</v>
      </c>
      <c r="C39" s="118" t="s">
        <v>439</v>
      </c>
      <c r="D39" s="119">
        <v>42933</v>
      </c>
      <c r="E39" s="118">
        <v>2</v>
      </c>
      <c r="F39" s="118">
        <v>2</v>
      </c>
      <c r="G39" s="121">
        <v>37</v>
      </c>
    </row>
    <row r="40" spans="1:7" ht="45" x14ac:dyDescent="0.25">
      <c r="A40" s="117" t="s">
        <v>328</v>
      </c>
      <c r="B40" s="118" t="s">
        <v>392</v>
      </c>
      <c r="C40" s="118" t="s">
        <v>439</v>
      </c>
      <c r="D40" s="119">
        <v>42933</v>
      </c>
      <c r="E40" s="118">
        <v>2</v>
      </c>
      <c r="F40" s="118">
        <v>2</v>
      </c>
      <c r="G40" s="121">
        <v>48.8</v>
      </c>
    </row>
    <row r="41" spans="1:7" ht="45" x14ac:dyDescent="0.25">
      <c r="A41" s="117" t="s">
        <v>329</v>
      </c>
      <c r="B41" s="118" t="s">
        <v>392</v>
      </c>
      <c r="C41" s="118" t="s">
        <v>439</v>
      </c>
      <c r="D41" s="119">
        <v>42933</v>
      </c>
      <c r="E41" s="118">
        <v>2</v>
      </c>
      <c r="F41" s="118">
        <v>2</v>
      </c>
      <c r="G41" s="121">
        <v>40</v>
      </c>
    </row>
    <row r="42" spans="1:7" ht="30" x14ac:dyDescent="0.25">
      <c r="A42" s="117" t="s">
        <v>331</v>
      </c>
      <c r="B42" s="118" t="s">
        <v>393</v>
      </c>
      <c r="C42" s="118" t="s">
        <v>439</v>
      </c>
      <c r="D42" s="119">
        <v>42933</v>
      </c>
      <c r="E42" s="118">
        <v>20</v>
      </c>
      <c r="F42" s="118">
        <v>20</v>
      </c>
      <c r="G42" s="121">
        <v>265.59999999999997</v>
      </c>
    </row>
    <row r="43" spans="1:7" ht="75" x14ac:dyDescent="0.25">
      <c r="A43" s="117" t="s">
        <v>377</v>
      </c>
      <c r="B43" s="118" t="s">
        <v>393</v>
      </c>
      <c r="C43" s="118" t="s">
        <v>439</v>
      </c>
      <c r="D43" s="119">
        <v>42933</v>
      </c>
      <c r="E43" s="118">
        <v>10</v>
      </c>
      <c r="F43" s="118">
        <v>10</v>
      </c>
      <c r="G43" s="121">
        <v>41.5</v>
      </c>
    </row>
    <row r="44" spans="1:7" ht="75" x14ac:dyDescent="0.25">
      <c r="A44" s="117" t="s">
        <v>377</v>
      </c>
      <c r="B44" s="118" t="s">
        <v>474</v>
      </c>
      <c r="C44" s="118" t="s">
        <v>439</v>
      </c>
      <c r="D44" s="119">
        <v>43028</v>
      </c>
      <c r="E44" s="118">
        <v>1</v>
      </c>
      <c r="F44" s="118">
        <v>1</v>
      </c>
      <c r="G44" s="121">
        <v>4.1500000000000004</v>
      </c>
    </row>
    <row r="45" spans="1:7" ht="75" x14ac:dyDescent="0.25">
      <c r="A45" s="117" t="s">
        <v>378</v>
      </c>
      <c r="B45" s="118" t="s">
        <v>393</v>
      </c>
      <c r="C45" s="118" t="s">
        <v>439</v>
      </c>
      <c r="D45" s="119">
        <v>42933</v>
      </c>
      <c r="E45" s="118">
        <v>10</v>
      </c>
      <c r="F45" s="118">
        <v>10</v>
      </c>
      <c r="G45" s="121">
        <v>62.599999999999994</v>
      </c>
    </row>
    <row r="46" spans="1:7" ht="75" x14ac:dyDescent="0.25">
      <c r="A46" s="117" t="s">
        <v>378</v>
      </c>
      <c r="B46" s="118" t="s">
        <v>474</v>
      </c>
      <c r="C46" s="118" t="s">
        <v>439</v>
      </c>
      <c r="D46" s="119">
        <v>43028</v>
      </c>
      <c r="E46" s="118">
        <v>1</v>
      </c>
      <c r="F46" s="118">
        <v>1</v>
      </c>
      <c r="G46" s="121">
        <v>6.26</v>
      </c>
    </row>
    <row r="47" spans="1:7" ht="75" x14ac:dyDescent="0.25">
      <c r="A47" s="117" t="s">
        <v>379</v>
      </c>
      <c r="B47" s="118" t="s">
        <v>393</v>
      </c>
      <c r="C47" s="118" t="s">
        <v>439</v>
      </c>
      <c r="D47" s="119">
        <v>42933</v>
      </c>
      <c r="E47" s="118">
        <v>10</v>
      </c>
      <c r="F47" s="118">
        <v>10</v>
      </c>
      <c r="G47" s="121">
        <v>44.2</v>
      </c>
    </row>
    <row r="48" spans="1:7" ht="75" x14ac:dyDescent="0.25">
      <c r="A48" s="117" t="s">
        <v>380</v>
      </c>
      <c r="B48" s="118" t="s">
        <v>393</v>
      </c>
      <c r="C48" s="118" t="s">
        <v>439</v>
      </c>
      <c r="D48" s="119">
        <v>42933</v>
      </c>
      <c r="E48" s="118">
        <v>10</v>
      </c>
      <c r="F48" s="118">
        <v>10</v>
      </c>
      <c r="G48" s="121">
        <v>66</v>
      </c>
    </row>
    <row r="49" spans="1:7" ht="90" x14ac:dyDescent="0.25">
      <c r="A49" s="117" t="s">
        <v>381</v>
      </c>
      <c r="B49" s="118" t="s">
        <v>393</v>
      </c>
      <c r="C49" s="118" t="s">
        <v>439</v>
      </c>
      <c r="D49" s="119">
        <v>42933</v>
      </c>
      <c r="E49" s="118">
        <v>2</v>
      </c>
      <c r="F49" s="118">
        <v>2</v>
      </c>
      <c r="G49" s="121">
        <v>5.32</v>
      </c>
    </row>
    <row r="50" spans="1:7" ht="90" x14ac:dyDescent="0.25">
      <c r="A50" s="117" t="s">
        <v>381</v>
      </c>
      <c r="B50" s="118" t="s">
        <v>474</v>
      </c>
      <c r="C50" s="118" t="s">
        <v>439</v>
      </c>
      <c r="D50" s="119">
        <v>43028</v>
      </c>
      <c r="E50" s="118">
        <v>1</v>
      </c>
      <c r="F50" s="118">
        <v>1</v>
      </c>
      <c r="G50" s="121">
        <v>2.66</v>
      </c>
    </row>
    <row r="51" spans="1:7" ht="75" x14ac:dyDescent="0.25">
      <c r="A51" s="117" t="s">
        <v>382</v>
      </c>
      <c r="B51" s="118" t="s">
        <v>393</v>
      </c>
      <c r="C51" s="118" t="s">
        <v>439</v>
      </c>
      <c r="D51" s="119">
        <v>42933</v>
      </c>
      <c r="E51" s="118">
        <v>2</v>
      </c>
      <c r="F51" s="118">
        <v>2</v>
      </c>
      <c r="G51" s="121">
        <v>21.82</v>
      </c>
    </row>
    <row r="52" spans="1:7" ht="75" x14ac:dyDescent="0.25">
      <c r="A52" s="117" t="s">
        <v>383</v>
      </c>
      <c r="B52" s="118" t="s">
        <v>393</v>
      </c>
      <c r="C52" s="118" t="s">
        <v>439</v>
      </c>
      <c r="D52" s="119">
        <v>42933</v>
      </c>
      <c r="E52" s="118">
        <v>10</v>
      </c>
      <c r="F52" s="118">
        <v>10</v>
      </c>
      <c r="G52" s="121">
        <v>41.900000000000006</v>
      </c>
    </row>
    <row r="53" spans="1:7" ht="75" x14ac:dyDescent="0.25">
      <c r="A53" s="117" t="s">
        <v>383</v>
      </c>
      <c r="B53" s="118" t="s">
        <v>474</v>
      </c>
      <c r="C53" s="118" t="s">
        <v>439</v>
      </c>
      <c r="D53" s="119">
        <v>43028</v>
      </c>
      <c r="E53" s="118">
        <v>1</v>
      </c>
      <c r="F53" s="118">
        <v>1</v>
      </c>
      <c r="G53" s="121">
        <v>4.1900000000000004</v>
      </c>
    </row>
    <row r="54" spans="1:7" ht="75" x14ac:dyDescent="0.25">
      <c r="A54" s="117" t="s">
        <v>384</v>
      </c>
      <c r="B54" s="118" t="s">
        <v>393</v>
      </c>
      <c r="C54" s="118" t="s">
        <v>439</v>
      </c>
      <c r="D54" s="119">
        <v>42933</v>
      </c>
      <c r="E54" s="118">
        <v>10</v>
      </c>
      <c r="F54" s="118">
        <v>10</v>
      </c>
      <c r="G54" s="121">
        <v>41.2</v>
      </c>
    </row>
    <row r="55" spans="1:7" ht="75" x14ac:dyDescent="0.25">
      <c r="A55" s="117" t="s">
        <v>384</v>
      </c>
      <c r="B55" s="118" t="s">
        <v>474</v>
      </c>
      <c r="C55" s="118" t="s">
        <v>439</v>
      </c>
      <c r="D55" s="119">
        <v>43028</v>
      </c>
      <c r="E55" s="118">
        <v>1</v>
      </c>
      <c r="F55" s="118">
        <v>1</v>
      </c>
      <c r="G55" s="121">
        <v>4.12</v>
      </c>
    </row>
    <row r="56" spans="1:7" ht="75" x14ac:dyDescent="0.25">
      <c r="A56" s="117" t="s">
        <v>385</v>
      </c>
      <c r="B56" s="118" t="s">
        <v>393</v>
      </c>
      <c r="C56" s="118" t="s">
        <v>439</v>
      </c>
      <c r="D56" s="119">
        <v>42933</v>
      </c>
      <c r="E56" s="118">
        <v>10</v>
      </c>
      <c r="F56" s="118">
        <v>10</v>
      </c>
      <c r="G56" s="121">
        <v>55.199999999999996</v>
      </c>
    </row>
    <row r="57" spans="1:7" ht="75" x14ac:dyDescent="0.25">
      <c r="A57" s="117" t="s">
        <v>385</v>
      </c>
      <c r="B57" s="118" t="s">
        <v>474</v>
      </c>
      <c r="C57" s="118" t="s">
        <v>439</v>
      </c>
      <c r="D57" s="119">
        <v>43028</v>
      </c>
      <c r="E57" s="118">
        <v>1</v>
      </c>
      <c r="F57" s="118">
        <v>1</v>
      </c>
      <c r="G57" s="121">
        <v>5.52</v>
      </c>
    </row>
    <row r="58" spans="1:7" ht="75" x14ac:dyDescent="0.25">
      <c r="A58" s="117" t="s">
        <v>386</v>
      </c>
      <c r="B58" s="118" t="s">
        <v>393</v>
      </c>
      <c r="C58" s="118" t="s">
        <v>439</v>
      </c>
      <c r="D58" s="119">
        <v>42933</v>
      </c>
      <c r="E58" s="118">
        <v>10</v>
      </c>
      <c r="F58" s="118">
        <v>10</v>
      </c>
      <c r="G58" s="121">
        <v>70.199999999999989</v>
      </c>
    </row>
    <row r="59" spans="1:7" ht="75" x14ac:dyDescent="0.25">
      <c r="A59" s="117" t="s">
        <v>386</v>
      </c>
      <c r="B59" s="118" t="s">
        <v>474</v>
      </c>
      <c r="C59" s="118" t="s">
        <v>439</v>
      </c>
      <c r="D59" s="119">
        <v>43028</v>
      </c>
      <c r="E59" s="118">
        <v>1</v>
      </c>
      <c r="F59" s="118">
        <v>1</v>
      </c>
      <c r="G59" s="121">
        <v>7.02</v>
      </c>
    </row>
    <row r="60" spans="1:7" ht="30" x14ac:dyDescent="0.25">
      <c r="A60" s="117" t="s">
        <v>302</v>
      </c>
      <c r="B60" s="118" t="s">
        <v>470</v>
      </c>
      <c r="C60" s="118" t="s">
        <v>439</v>
      </c>
      <c r="D60" s="119">
        <v>43028</v>
      </c>
      <c r="E60" s="118">
        <v>10</v>
      </c>
      <c r="F60" s="118">
        <v>10</v>
      </c>
      <c r="G60" s="121">
        <v>139.1</v>
      </c>
    </row>
    <row r="61" spans="1:7" ht="45" x14ac:dyDescent="0.25">
      <c r="A61" s="117" t="s">
        <v>276</v>
      </c>
      <c r="B61" s="118" t="s">
        <v>474</v>
      </c>
      <c r="C61" s="118" t="s">
        <v>439</v>
      </c>
      <c r="D61" s="119">
        <v>43028</v>
      </c>
      <c r="E61" s="118">
        <v>3</v>
      </c>
      <c r="F61" s="118">
        <v>3</v>
      </c>
      <c r="G61" s="121">
        <v>72.960000000000008</v>
      </c>
    </row>
    <row r="62" spans="1:7" ht="45" x14ac:dyDescent="0.25">
      <c r="A62" s="117" t="s">
        <v>296</v>
      </c>
      <c r="B62" s="118" t="s">
        <v>468</v>
      </c>
      <c r="C62" s="118" t="s">
        <v>439</v>
      </c>
      <c r="D62" s="119">
        <v>43028</v>
      </c>
      <c r="E62" s="118">
        <v>1</v>
      </c>
      <c r="F62" s="118">
        <v>1</v>
      </c>
      <c r="G62" s="121">
        <v>21.57</v>
      </c>
    </row>
    <row r="63" spans="1:7" ht="60" x14ac:dyDescent="0.25">
      <c r="A63" s="117" t="s">
        <v>295</v>
      </c>
      <c r="B63" s="118" t="s">
        <v>474</v>
      </c>
      <c r="C63" s="118" t="s">
        <v>517</v>
      </c>
      <c r="D63" s="119">
        <v>43028</v>
      </c>
      <c r="E63" s="118">
        <v>20</v>
      </c>
      <c r="F63" s="118">
        <v>18</v>
      </c>
      <c r="G63" s="121">
        <v>26.82</v>
      </c>
    </row>
    <row r="64" spans="1:7" ht="60" x14ac:dyDescent="0.25">
      <c r="A64" s="117" t="s">
        <v>332</v>
      </c>
      <c r="B64" s="118" t="s">
        <v>468</v>
      </c>
      <c r="C64" s="118" t="s">
        <v>439</v>
      </c>
      <c r="D64" s="119">
        <v>43028</v>
      </c>
      <c r="E64" s="118">
        <v>1</v>
      </c>
      <c r="F64" s="118">
        <v>1</v>
      </c>
      <c r="G64" s="121">
        <v>7.85</v>
      </c>
    </row>
    <row r="65" spans="1:7" ht="60" x14ac:dyDescent="0.25">
      <c r="A65" s="117" t="s">
        <v>334</v>
      </c>
      <c r="B65" s="118" t="s">
        <v>468</v>
      </c>
      <c r="C65" s="118" t="s">
        <v>439</v>
      </c>
      <c r="D65" s="119">
        <v>43028</v>
      </c>
      <c r="E65" s="118">
        <v>1</v>
      </c>
      <c r="F65" s="118">
        <v>1</v>
      </c>
      <c r="G65" s="121">
        <v>8.44</v>
      </c>
    </row>
    <row r="66" spans="1:7" ht="60" x14ac:dyDescent="0.25">
      <c r="A66" s="117" t="s">
        <v>335</v>
      </c>
      <c r="B66" s="118" t="s">
        <v>468</v>
      </c>
      <c r="C66" s="118" t="s">
        <v>439</v>
      </c>
      <c r="D66" s="119">
        <v>43028</v>
      </c>
      <c r="E66" s="118">
        <v>1</v>
      </c>
      <c r="F66" s="118">
        <v>1</v>
      </c>
      <c r="G66" s="121">
        <v>5.04</v>
      </c>
    </row>
    <row r="67" spans="1:7" ht="45" x14ac:dyDescent="0.25">
      <c r="A67" s="117" t="s">
        <v>345</v>
      </c>
      <c r="B67" s="118" t="s">
        <v>468</v>
      </c>
      <c r="C67" s="118" t="s">
        <v>439</v>
      </c>
      <c r="D67" s="119">
        <v>43028</v>
      </c>
      <c r="E67" s="118">
        <v>1</v>
      </c>
      <c r="F67" s="118">
        <v>1</v>
      </c>
      <c r="G67" s="121">
        <v>5.51</v>
      </c>
    </row>
    <row r="68" spans="1:7" ht="60" x14ac:dyDescent="0.25">
      <c r="A68" s="117" t="s">
        <v>371</v>
      </c>
      <c r="B68" s="118" t="s">
        <v>466</v>
      </c>
      <c r="C68" s="118" t="s">
        <v>439</v>
      </c>
      <c r="D68" s="119">
        <v>43028</v>
      </c>
      <c r="E68" s="118">
        <v>1</v>
      </c>
      <c r="F68" s="118">
        <v>1</v>
      </c>
      <c r="G68" s="121">
        <v>7.6</v>
      </c>
    </row>
    <row r="69" spans="1:7" ht="60" x14ac:dyDescent="0.25">
      <c r="A69" s="117" t="s">
        <v>369</v>
      </c>
      <c r="B69" s="118" t="s">
        <v>474</v>
      </c>
      <c r="C69" s="118" t="s">
        <v>439</v>
      </c>
      <c r="D69" s="119">
        <v>43028</v>
      </c>
      <c r="E69" s="118">
        <v>1</v>
      </c>
      <c r="F69" s="118">
        <v>1</v>
      </c>
      <c r="G69" s="121">
        <v>4.18</v>
      </c>
    </row>
    <row r="70" spans="1:7" ht="60" x14ac:dyDescent="0.25">
      <c r="A70" s="117" t="s">
        <v>370</v>
      </c>
      <c r="B70" s="118" t="s">
        <v>474</v>
      </c>
      <c r="C70" s="118" t="s">
        <v>439</v>
      </c>
      <c r="D70" s="119">
        <v>43028</v>
      </c>
      <c r="E70" s="118">
        <v>1</v>
      </c>
      <c r="F70" s="118">
        <v>1</v>
      </c>
      <c r="G70" s="121">
        <v>3</v>
      </c>
    </row>
    <row r="71" spans="1:7" ht="60" x14ac:dyDescent="0.25">
      <c r="A71" s="117" t="s">
        <v>372</v>
      </c>
      <c r="B71" s="118" t="s">
        <v>474</v>
      </c>
      <c r="C71" s="118" t="s">
        <v>439</v>
      </c>
      <c r="D71" s="119">
        <v>43028</v>
      </c>
      <c r="E71" s="118">
        <v>1</v>
      </c>
      <c r="F71" s="118">
        <v>1</v>
      </c>
      <c r="G71" s="121">
        <v>7.61</v>
      </c>
    </row>
    <row r="72" spans="1:7" ht="60" x14ac:dyDescent="0.25">
      <c r="A72" s="117" t="s">
        <v>415</v>
      </c>
      <c r="B72" s="118" t="s">
        <v>474</v>
      </c>
      <c r="C72" s="118" t="s">
        <v>439</v>
      </c>
      <c r="D72" s="119">
        <v>43028</v>
      </c>
      <c r="E72" s="118">
        <v>10</v>
      </c>
      <c r="F72" s="118">
        <v>10</v>
      </c>
      <c r="G72" s="121">
        <v>114.39999999999999</v>
      </c>
    </row>
    <row r="73" spans="1:7" ht="60" x14ac:dyDescent="0.25">
      <c r="A73" s="117" t="s">
        <v>413</v>
      </c>
      <c r="B73" s="118" t="s">
        <v>474</v>
      </c>
      <c r="C73" s="118" t="s">
        <v>439</v>
      </c>
      <c r="D73" s="119">
        <v>43028</v>
      </c>
      <c r="E73" s="118">
        <v>10</v>
      </c>
      <c r="F73" s="118">
        <v>10</v>
      </c>
      <c r="G73" s="121">
        <v>104.3</v>
      </c>
    </row>
    <row r="74" spans="1:7" ht="60" x14ac:dyDescent="0.25">
      <c r="A74" s="117" t="s">
        <v>414</v>
      </c>
      <c r="B74" s="118" t="s">
        <v>466</v>
      </c>
      <c r="C74" s="118" t="s">
        <v>439</v>
      </c>
      <c r="D74" s="119">
        <v>43028</v>
      </c>
      <c r="E74" s="118">
        <v>10</v>
      </c>
      <c r="F74" s="118">
        <v>10</v>
      </c>
      <c r="G74" s="121">
        <v>110.39999999999999</v>
      </c>
    </row>
    <row r="75" spans="1:7" ht="60" x14ac:dyDescent="0.25">
      <c r="A75" s="117" t="s">
        <v>416</v>
      </c>
      <c r="B75" s="118" t="s">
        <v>474</v>
      </c>
      <c r="C75" s="118" t="s">
        <v>439</v>
      </c>
      <c r="D75" s="119">
        <v>43028</v>
      </c>
      <c r="E75" s="118">
        <v>10</v>
      </c>
      <c r="F75" s="118">
        <v>10</v>
      </c>
      <c r="G75" s="121">
        <v>113.3</v>
      </c>
    </row>
    <row r="76" spans="1:7" ht="30" x14ac:dyDescent="0.25">
      <c r="A76" s="117" t="s">
        <v>417</v>
      </c>
      <c r="B76" s="118" t="s">
        <v>469</v>
      </c>
      <c r="C76" s="118" t="s">
        <v>495</v>
      </c>
      <c r="D76" s="119">
        <v>43028</v>
      </c>
      <c r="E76" s="118">
        <v>5</v>
      </c>
      <c r="F76" s="118">
        <v>5</v>
      </c>
      <c r="G76" s="121"/>
    </row>
    <row r="77" spans="1:7" ht="30" x14ac:dyDescent="0.25">
      <c r="A77" s="117" t="s">
        <v>418</v>
      </c>
      <c r="B77" s="118" t="s">
        <v>474</v>
      </c>
      <c r="C77" s="118" t="s">
        <v>439</v>
      </c>
      <c r="D77" s="119">
        <v>43028</v>
      </c>
      <c r="E77" s="118">
        <v>1</v>
      </c>
      <c r="F77" s="118">
        <v>1</v>
      </c>
      <c r="G77" s="121">
        <v>13.28</v>
      </c>
    </row>
    <row r="78" spans="1:7" ht="60.75" thickBot="1" x14ac:dyDescent="0.3">
      <c r="A78" s="117" t="s">
        <v>419</v>
      </c>
      <c r="B78" s="118" t="s">
        <v>468</v>
      </c>
      <c r="C78" s="118" t="s">
        <v>439</v>
      </c>
      <c r="D78" s="119">
        <v>43028</v>
      </c>
      <c r="E78" s="118">
        <v>1</v>
      </c>
      <c r="F78" s="118">
        <v>1</v>
      </c>
      <c r="G78" s="121">
        <v>7.75</v>
      </c>
    </row>
    <row r="79" spans="1:7" ht="16.5" thickTop="1" thickBot="1" x14ac:dyDescent="0.3">
      <c r="A79" s="122" t="s">
        <v>249</v>
      </c>
      <c r="B79" s="97"/>
      <c r="C79" s="97"/>
      <c r="D79" s="97"/>
      <c r="E79" s="97"/>
      <c r="F79" s="123"/>
      <c r="G79" s="124">
        <v>4644.6399999999985</v>
      </c>
    </row>
    <row r="80" spans="1:7" ht="15.75" thickTop="1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hHfeMSWLCtq3/yyf6/2R7F0ZUPjkQnlXg+ODe+dIxJWH7ZtCAz2uSa1Nqh7CCjMMgJeTCv2gp5nQMoMx28ah5w==" saltValue="GutBPYZSqPY8I4mE0CpWQ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theme="0"/>
  </sheetPr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115" customWidth="1"/>
    <col min="3" max="3" width="29.28515625" style="113" customWidth="1"/>
    <col min="4" max="4" width="14.7109375" style="96" customWidth="1"/>
    <col min="5" max="5" width="19.7109375" style="96" customWidth="1"/>
    <col min="6" max="6" width="16.7109375" customWidth="1"/>
    <col min="7" max="7" width="18.140625" customWidth="1"/>
    <col min="8" max="8" width="16.42578125" customWidth="1"/>
  </cols>
  <sheetData>
    <row r="1" spans="1:15" ht="34.5" customHeight="1" thickBot="1" x14ac:dyDescent="0.3">
      <c r="A1" s="94" t="s">
        <v>401</v>
      </c>
      <c r="B1" s="112"/>
      <c r="G1" s="224"/>
    </row>
    <row r="2" spans="1:15" ht="16.5" thickTop="1" thickBot="1" x14ac:dyDescent="0.3">
      <c r="A2" s="166" t="s">
        <v>3</v>
      </c>
      <c r="B2" s="114">
        <v>150080</v>
      </c>
      <c r="G2" s="224"/>
    </row>
    <row r="3" spans="1:15" ht="26.25" customHeight="1" thickTop="1" thickBot="1" x14ac:dyDescent="0.3">
      <c r="G3" s="225"/>
    </row>
    <row r="4" spans="1:15" s="95" customFormat="1" ht="31.5" thickTop="1" thickBot="1" x14ac:dyDescent="0.3">
      <c r="A4" s="128" t="s">
        <v>6</v>
      </c>
      <c r="B4" s="129" t="s">
        <v>11</v>
      </c>
      <c r="C4" s="129" t="s">
        <v>16</v>
      </c>
      <c r="D4" s="130" t="s">
        <v>10</v>
      </c>
      <c r="E4" s="129" t="s">
        <v>7</v>
      </c>
      <c r="F4" s="129" t="s">
        <v>12</v>
      </c>
      <c r="G4" s="116" t="s">
        <v>256</v>
      </c>
      <c r="H4"/>
      <c r="I4"/>
      <c r="J4"/>
      <c r="K4"/>
      <c r="L4"/>
      <c r="M4"/>
      <c r="N4"/>
      <c r="O4"/>
    </row>
    <row r="5" spans="1:15" s="111" customFormat="1" ht="30.75" thickTop="1" x14ac:dyDescent="0.25">
      <c r="A5" s="117" t="s">
        <v>284</v>
      </c>
      <c r="B5" s="118" t="s">
        <v>391</v>
      </c>
      <c r="C5" s="118" t="s">
        <v>439</v>
      </c>
      <c r="D5" s="119">
        <v>42933</v>
      </c>
      <c r="E5" s="118">
        <v>12</v>
      </c>
      <c r="F5" s="118">
        <v>12</v>
      </c>
      <c r="G5" s="120">
        <v>12</v>
      </c>
      <c r="H5"/>
      <c r="I5"/>
      <c r="J5"/>
      <c r="K5"/>
      <c r="L5"/>
      <c r="M5"/>
      <c r="N5"/>
      <c r="O5"/>
    </row>
    <row r="6" spans="1:15" s="111" customFormat="1" ht="30" x14ac:dyDescent="0.25">
      <c r="A6" s="117" t="s">
        <v>285</v>
      </c>
      <c r="B6" s="118" t="s">
        <v>391</v>
      </c>
      <c r="C6" s="118" t="s">
        <v>439</v>
      </c>
      <c r="D6" s="119">
        <v>42933</v>
      </c>
      <c r="E6" s="118">
        <v>12</v>
      </c>
      <c r="F6" s="118">
        <v>12</v>
      </c>
      <c r="G6" s="121">
        <v>11.76</v>
      </c>
      <c r="H6"/>
      <c r="I6"/>
      <c r="J6"/>
      <c r="K6"/>
      <c r="L6"/>
      <c r="M6"/>
      <c r="N6"/>
      <c r="O6"/>
    </row>
    <row r="7" spans="1:15" s="111" customFormat="1" ht="30" x14ac:dyDescent="0.25">
      <c r="A7" s="117" t="s">
        <v>286</v>
      </c>
      <c r="B7" s="118" t="s">
        <v>393</v>
      </c>
      <c r="C7" s="118" t="s">
        <v>439</v>
      </c>
      <c r="D7" s="119">
        <v>42933</v>
      </c>
      <c r="E7" s="118">
        <v>12</v>
      </c>
      <c r="F7" s="118">
        <v>12</v>
      </c>
      <c r="G7" s="121">
        <v>31.32</v>
      </c>
      <c r="H7"/>
      <c r="I7"/>
      <c r="J7"/>
      <c r="K7"/>
      <c r="L7"/>
      <c r="M7"/>
      <c r="N7"/>
      <c r="O7"/>
    </row>
    <row r="8" spans="1:15" s="125" customFormat="1" ht="75" x14ac:dyDescent="0.25">
      <c r="A8" s="117" t="s">
        <v>344</v>
      </c>
      <c r="B8" s="118" t="s">
        <v>388</v>
      </c>
      <c r="C8" s="118" t="s">
        <v>439</v>
      </c>
      <c r="D8" s="119">
        <v>42933</v>
      </c>
      <c r="E8" s="118">
        <v>20</v>
      </c>
      <c r="F8" s="118">
        <v>20</v>
      </c>
      <c r="G8" s="121">
        <v>132.6</v>
      </c>
      <c r="H8"/>
      <c r="I8"/>
      <c r="J8"/>
      <c r="K8"/>
      <c r="L8"/>
      <c r="M8"/>
      <c r="N8"/>
      <c r="O8"/>
    </row>
    <row r="9" spans="1:15" s="125" customFormat="1" ht="30" x14ac:dyDescent="0.25">
      <c r="A9" s="117" t="s">
        <v>294</v>
      </c>
      <c r="B9" s="118" t="s">
        <v>388</v>
      </c>
      <c r="C9" s="118" t="s">
        <v>439</v>
      </c>
      <c r="D9" s="119">
        <v>42933</v>
      </c>
      <c r="E9" s="118">
        <v>10</v>
      </c>
      <c r="F9" s="118">
        <v>10</v>
      </c>
      <c r="G9" s="121">
        <v>393.9</v>
      </c>
      <c r="H9"/>
      <c r="I9"/>
      <c r="J9"/>
      <c r="K9"/>
      <c r="L9"/>
      <c r="M9"/>
      <c r="N9"/>
      <c r="O9"/>
    </row>
    <row r="10" spans="1:15" s="126" customFormat="1" ht="30" x14ac:dyDescent="0.25">
      <c r="A10" s="117" t="s">
        <v>302</v>
      </c>
      <c r="B10" s="118" t="s">
        <v>389</v>
      </c>
      <c r="C10" s="118" t="s">
        <v>439</v>
      </c>
      <c r="D10" s="119">
        <v>42933</v>
      </c>
      <c r="E10" s="118">
        <v>5</v>
      </c>
      <c r="F10" s="118">
        <v>5</v>
      </c>
      <c r="G10" s="121">
        <v>69.55</v>
      </c>
      <c r="H10"/>
      <c r="I10"/>
      <c r="J10"/>
      <c r="K10"/>
      <c r="L10"/>
      <c r="M10"/>
      <c r="N10"/>
      <c r="O10"/>
    </row>
    <row r="11" spans="1:15" ht="30" x14ac:dyDescent="0.25">
      <c r="A11" s="117" t="s">
        <v>290</v>
      </c>
      <c r="B11" s="118" t="s">
        <v>390</v>
      </c>
      <c r="C11" s="118" t="s">
        <v>439</v>
      </c>
      <c r="D11" s="119">
        <v>42933</v>
      </c>
      <c r="E11" s="118">
        <v>20</v>
      </c>
      <c r="F11" s="118">
        <v>20</v>
      </c>
      <c r="G11" s="121">
        <v>914.80000000000007</v>
      </c>
    </row>
    <row r="12" spans="1:15" ht="30.75" thickBot="1" x14ac:dyDescent="0.3">
      <c r="A12" s="117" t="s">
        <v>305</v>
      </c>
      <c r="B12" s="118" t="s">
        <v>393</v>
      </c>
      <c r="C12" s="118" t="s">
        <v>439</v>
      </c>
      <c r="D12" s="119">
        <v>42933</v>
      </c>
      <c r="E12" s="118">
        <v>1</v>
      </c>
      <c r="F12" s="118">
        <v>1</v>
      </c>
      <c r="G12" s="121">
        <v>36</v>
      </c>
    </row>
    <row r="13" spans="1:15" ht="16.5" thickTop="1" thickBot="1" x14ac:dyDescent="0.3">
      <c r="A13" s="122" t="s">
        <v>249</v>
      </c>
      <c r="B13" s="97"/>
      <c r="C13" s="97"/>
      <c r="D13" s="97"/>
      <c r="E13" s="97"/>
      <c r="F13" s="123"/>
      <c r="G13" s="124">
        <v>1601.9299999999998</v>
      </c>
    </row>
    <row r="14" spans="1:15" ht="15.75" thickTop="1" x14ac:dyDescent="0.25">
      <c r="B14"/>
      <c r="C14"/>
      <c r="D14"/>
      <c r="E14"/>
    </row>
    <row r="15" spans="1:15" ht="15.75" thickBot="1" x14ac:dyDescent="0.3">
      <c r="B15"/>
      <c r="C15"/>
      <c r="D15"/>
      <c r="E15"/>
    </row>
    <row r="16" spans="1:15" ht="16.5" thickTop="1" thickBot="1" x14ac:dyDescent="0.3">
      <c r="B16"/>
      <c r="C16"/>
      <c r="D16"/>
      <c r="E16"/>
    </row>
    <row r="17" spans="2:5" ht="15.75" thickTop="1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R5myT0ghdiX696zwUoaURVwg02dUsjJTy8VtsPQ9YQuZ2Xar+TN3j8X5ExdWHL++BEz4jamlrO8/2iBvXWVjWg==" saltValue="gyf5dDpCU+hmG6qyY/Dvf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tabColor theme="0"/>
  </sheetPr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131" customWidth="1"/>
    <col min="3" max="3" width="29.28515625" style="113" customWidth="1"/>
    <col min="4" max="4" width="14.7109375" style="96" customWidth="1"/>
    <col min="5" max="5" width="19.7109375" style="9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94" t="s">
        <v>402</v>
      </c>
      <c r="B1" s="112"/>
      <c r="G1" s="224"/>
    </row>
    <row r="2" spans="1:15" ht="16.5" thickTop="1" thickBot="1" x14ac:dyDescent="0.3">
      <c r="A2" s="166" t="s">
        <v>3</v>
      </c>
      <c r="B2" s="114">
        <v>150100</v>
      </c>
      <c r="G2" s="224"/>
    </row>
    <row r="3" spans="1:15" ht="26.25" customHeight="1" thickTop="1" thickBot="1" x14ac:dyDescent="0.3">
      <c r="G3" s="225"/>
    </row>
    <row r="4" spans="1:15" s="95" customFormat="1" ht="31.5" thickTop="1" thickBot="1" x14ac:dyDescent="0.3">
      <c r="A4" s="128" t="s">
        <v>6</v>
      </c>
      <c r="B4" s="129" t="s">
        <v>11</v>
      </c>
      <c r="C4" s="129" t="s">
        <v>16</v>
      </c>
      <c r="D4" s="130" t="s">
        <v>10</v>
      </c>
      <c r="E4" s="129" t="s">
        <v>7</v>
      </c>
      <c r="F4" s="129" t="s">
        <v>12</v>
      </c>
      <c r="G4" s="116" t="s">
        <v>256</v>
      </c>
      <c r="H4"/>
      <c r="I4"/>
      <c r="J4"/>
      <c r="K4"/>
      <c r="L4"/>
      <c r="M4"/>
      <c r="N4"/>
      <c r="O4"/>
    </row>
    <row r="5" spans="1:15" s="111" customFormat="1" ht="46.5" thickTop="1" thickBot="1" x14ac:dyDescent="0.3">
      <c r="A5" s="117" t="s">
        <v>304</v>
      </c>
      <c r="B5" s="118" t="s">
        <v>393</v>
      </c>
      <c r="C5" s="118" t="s">
        <v>439</v>
      </c>
      <c r="D5" s="119">
        <v>42933</v>
      </c>
      <c r="E5" s="118">
        <v>2</v>
      </c>
      <c r="F5" s="118">
        <v>2</v>
      </c>
      <c r="G5" s="120">
        <v>320</v>
      </c>
      <c r="H5"/>
      <c r="I5"/>
      <c r="J5"/>
      <c r="K5"/>
      <c r="L5"/>
      <c r="M5"/>
      <c r="N5"/>
      <c r="O5"/>
    </row>
    <row r="6" spans="1:15" s="111" customFormat="1" ht="16.5" thickTop="1" thickBot="1" x14ac:dyDescent="0.3">
      <c r="A6" s="122" t="s">
        <v>249</v>
      </c>
      <c r="B6" s="97"/>
      <c r="C6" s="97"/>
      <c r="D6" s="97"/>
      <c r="E6" s="97"/>
      <c r="F6" s="123"/>
      <c r="G6" s="124">
        <v>320</v>
      </c>
      <c r="H6"/>
      <c r="I6"/>
      <c r="J6"/>
      <c r="K6"/>
      <c r="L6"/>
      <c r="M6"/>
      <c r="N6"/>
      <c r="O6"/>
    </row>
    <row r="7" spans="1:15" s="111" customFormat="1" ht="15.75" thickTop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125" customFormat="1" ht="16.5" thickTop="1" thickBot="1" x14ac:dyDescent="0.3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125" customFormat="1" ht="15.75" thickTop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126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LhhXfofbx7j08WtpEKmZQPOECYmymIAUoN/yqsFlQJSpLbdWcK44jCPH4czMTDxUOpdn10popHZk6kmVsYRVJg==" saltValue="rpkapCPkaX6mHke2vsefc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>
    <tabColor theme="0"/>
  </sheetPr>
  <dimension ref="A1:O402"/>
  <sheetViews>
    <sheetView showGridLines="0" workbookViewId="0">
      <selection activeCell="C4" sqref="C4"/>
    </sheetView>
  </sheetViews>
  <sheetFormatPr defaultRowHeight="15" x14ac:dyDescent="0.25"/>
  <cols>
    <col min="1" max="1" width="63.28515625" customWidth="1"/>
    <col min="2" max="2" width="16.28515625" style="115" customWidth="1"/>
    <col min="3" max="3" width="29.28515625" style="113" customWidth="1"/>
    <col min="4" max="4" width="14.7109375" style="96" customWidth="1"/>
    <col min="5" max="5" width="19.7109375" style="9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94" t="s">
        <v>403</v>
      </c>
      <c r="B1" s="112"/>
      <c r="G1" s="224"/>
    </row>
    <row r="2" spans="1:15" ht="16.5" thickTop="1" thickBot="1" x14ac:dyDescent="0.3">
      <c r="A2" s="166" t="s">
        <v>3</v>
      </c>
      <c r="B2" s="114">
        <v>150200</v>
      </c>
      <c r="G2" s="224"/>
    </row>
    <row r="3" spans="1:15" ht="26.25" customHeight="1" thickTop="1" thickBot="1" x14ac:dyDescent="0.3">
      <c r="G3" s="225"/>
    </row>
    <row r="4" spans="1:15" s="95" customFormat="1" ht="31.5" thickTop="1" thickBot="1" x14ac:dyDescent="0.3">
      <c r="A4" s="128" t="s">
        <v>6</v>
      </c>
      <c r="B4" s="129" t="s">
        <v>11</v>
      </c>
      <c r="C4" s="129" t="s">
        <v>16</v>
      </c>
      <c r="D4" s="130" t="s">
        <v>10</v>
      </c>
      <c r="E4" s="129" t="s">
        <v>7</v>
      </c>
      <c r="F4" s="129" t="s">
        <v>12</v>
      </c>
      <c r="G4" s="116" t="s">
        <v>256</v>
      </c>
      <c r="H4"/>
      <c r="I4"/>
      <c r="J4"/>
      <c r="K4"/>
      <c r="L4"/>
      <c r="M4"/>
      <c r="N4"/>
      <c r="O4"/>
    </row>
    <row r="5" spans="1:15" s="111" customFormat="1" ht="60.75" thickTop="1" x14ac:dyDescent="0.25">
      <c r="A5" s="117" t="s">
        <v>348</v>
      </c>
      <c r="B5" s="118" t="s">
        <v>452</v>
      </c>
      <c r="C5" s="118" t="s">
        <v>439</v>
      </c>
      <c r="D5" s="119">
        <v>42992</v>
      </c>
      <c r="E5" s="118">
        <v>6</v>
      </c>
      <c r="F5" s="118">
        <v>4</v>
      </c>
      <c r="G5" s="120">
        <v>48.8</v>
      </c>
      <c r="H5"/>
      <c r="I5"/>
      <c r="J5"/>
      <c r="K5"/>
      <c r="L5"/>
      <c r="M5"/>
      <c r="N5"/>
      <c r="O5"/>
    </row>
    <row r="6" spans="1:15" s="111" customFormat="1" ht="120" x14ac:dyDescent="0.25">
      <c r="A6" s="117" t="s">
        <v>283</v>
      </c>
      <c r="B6" s="118" t="s">
        <v>452</v>
      </c>
      <c r="C6" s="118" t="s">
        <v>439</v>
      </c>
      <c r="D6" s="119">
        <v>42992</v>
      </c>
      <c r="E6" s="118">
        <v>2</v>
      </c>
      <c r="F6" s="118">
        <v>2</v>
      </c>
      <c r="G6" s="121">
        <v>107.96</v>
      </c>
      <c r="H6"/>
      <c r="I6"/>
      <c r="J6"/>
      <c r="K6"/>
      <c r="L6"/>
      <c r="M6"/>
      <c r="N6"/>
      <c r="O6"/>
    </row>
    <row r="7" spans="1:15" s="111" customFormat="1" ht="30" x14ac:dyDescent="0.25">
      <c r="A7" s="117" t="s">
        <v>277</v>
      </c>
      <c r="B7" s="118" t="s">
        <v>453</v>
      </c>
      <c r="C7" s="118" t="s">
        <v>439</v>
      </c>
      <c r="D7" s="119">
        <v>42992</v>
      </c>
      <c r="E7" s="118">
        <v>1</v>
      </c>
      <c r="F7" s="118">
        <v>1</v>
      </c>
      <c r="G7" s="121">
        <v>27.89</v>
      </c>
      <c r="H7"/>
      <c r="I7"/>
      <c r="J7"/>
      <c r="K7"/>
      <c r="L7"/>
      <c r="M7"/>
      <c r="N7"/>
      <c r="O7"/>
    </row>
    <row r="8" spans="1:15" s="125" customFormat="1" ht="45" x14ac:dyDescent="0.25">
      <c r="A8" s="117" t="s">
        <v>297</v>
      </c>
      <c r="B8" s="118" t="s">
        <v>453</v>
      </c>
      <c r="C8" s="118" t="s">
        <v>439</v>
      </c>
      <c r="D8" s="119">
        <v>42992</v>
      </c>
      <c r="E8" s="118">
        <v>1</v>
      </c>
      <c r="F8" s="118">
        <v>1</v>
      </c>
      <c r="G8" s="121">
        <v>125</v>
      </c>
      <c r="H8"/>
      <c r="I8"/>
      <c r="J8"/>
      <c r="K8"/>
      <c r="L8"/>
      <c r="M8"/>
      <c r="N8"/>
      <c r="O8"/>
    </row>
    <row r="9" spans="1:15" s="125" customFormat="1" x14ac:dyDescent="0.25">
      <c r="A9" s="117" t="s">
        <v>278</v>
      </c>
      <c r="B9" s="118" t="s">
        <v>450</v>
      </c>
      <c r="C9" s="118" t="s">
        <v>439</v>
      </c>
      <c r="D9" s="119">
        <v>42992</v>
      </c>
      <c r="E9" s="118">
        <v>1</v>
      </c>
      <c r="F9" s="118">
        <v>1</v>
      </c>
      <c r="G9" s="121">
        <v>48.93</v>
      </c>
      <c r="H9"/>
      <c r="I9"/>
      <c r="J9"/>
      <c r="K9"/>
      <c r="L9"/>
      <c r="M9"/>
      <c r="N9"/>
      <c r="O9"/>
    </row>
    <row r="10" spans="1:15" s="126" customFormat="1" ht="45" x14ac:dyDescent="0.25">
      <c r="A10" s="117" t="s">
        <v>276</v>
      </c>
      <c r="B10" s="118" t="s">
        <v>393</v>
      </c>
      <c r="C10" s="118" t="s">
        <v>439</v>
      </c>
      <c r="D10" s="119">
        <v>42933</v>
      </c>
      <c r="E10" s="118">
        <v>2</v>
      </c>
      <c r="F10" s="118">
        <v>2</v>
      </c>
      <c r="G10" s="121">
        <v>48.64</v>
      </c>
      <c r="H10"/>
      <c r="I10"/>
      <c r="J10"/>
      <c r="K10"/>
      <c r="L10"/>
      <c r="M10"/>
      <c r="N10"/>
      <c r="O10"/>
    </row>
    <row r="11" spans="1:15" ht="30" x14ac:dyDescent="0.25">
      <c r="A11" s="117" t="s">
        <v>326</v>
      </c>
      <c r="B11" s="118" t="s">
        <v>474</v>
      </c>
      <c r="C11" s="118" t="s">
        <v>439</v>
      </c>
      <c r="D11" s="119">
        <v>43028</v>
      </c>
      <c r="E11" s="118">
        <v>10</v>
      </c>
      <c r="F11" s="118">
        <v>10</v>
      </c>
      <c r="G11" s="121">
        <v>15.4</v>
      </c>
    </row>
    <row r="12" spans="1:15" ht="30" x14ac:dyDescent="0.25">
      <c r="A12" s="117" t="s">
        <v>411</v>
      </c>
      <c r="B12" s="118" t="s">
        <v>453</v>
      </c>
      <c r="C12" s="118" t="s">
        <v>439</v>
      </c>
      <c r="D12" s="119">
        <v>42992</v>
      </c>
      <c r="E12" s="118">
        <v>1</v>
      </c>
      <c r="F12" s="118">
        <v>1</v>
      </c>
      <c r="G12" s="121">
        <v>36</v>
      </c>
    </row>
    <row r="13" spans="1:15" ht="30" x14ac:dyDescent="0.25">
      <c r="A13" s="117" t="s">
        <v>456</v>
      </c>
      <c r="B13" s="118" t="s">
        <v>468</v>
      </c>
      <c r="C13" s="118" t="s">
        <v>439</v>
      </c>
      <c r="D13" s="119">
        <v>43028</v>
      </c>
      <c r="E13" s="118">
        <v>10</v>
      </c>
      <c r="F13" s="118">
        <v>10</v>
      </c>
      <c r="G13" s="121">
        <v>974.59999999999991</v>
      </c>
    </row>
    <row r="14" spans="1:15" ht="30.75" thickBot="1" x14ac:dyDescent="0.3">
      <c r="A14" s="117" t="s">
        <v>457</v>
      </c>
      <c r="B14" s="118" t="s">
        <v>474</v>
      </c>
      <c r="C14" s="118" t="s">
        <v>439</v>
      </c>
      <c r="D14" s="119">
        <v>43028</v>
      </c>
      <c r="E14" s="118">
        <v>100</v>
      </c>
      <c r="F14" s="118">
        <v>3</v>
      </c>
      <c r="G14" s="121">
        <v>42</v>
      </c>
    </row>
    <row r="15" spans="1:15" ht="16.5" thickTop="1" thickBot="1" x14ac:dyDescent="0.3">
      <c r="A15" s="122" t="s">
        <v>249</v>
      </c>
      <c r="B15" s="97"/>
      <c r="C15" s="97"/>
      <c r="D15" s="97"/>
      <c r="E15" s="97"/>
      <c r="F15" s="123"/>
      <c r="G15" s="124">
        <v>1475.2199999999998</v>
      </c>
    </row>
    <row r="16" spans="1:15" ht="15.75" thickTop="1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pxZRQKsgX+UTQ1qbl5uyhTv5P359EZ3Thxapsih2kd1BUAOhWEdqi8UiMvNmuX5neAcnjHsDNwHE3pcFVMJWsw==" saltValue="dSR9u382tXqlFwxQfETyw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>
    <tabColor theme="0"/>
  </sheetPr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115" customWidth="1"/>
    <col min="3" max="3" width="29.28515625" style="113" customWidth="1"/>
    <col min="4" max="4" width="14.7109375" style="96" customWidth="1"/>
    <col min="5" max="5" width="19.7109375" style="9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94" t="s">
        <v>404</v>
      </c>
      <c r="B1" s="112"/>
      <c r="G1" s="224"/>
    </row>
    <row r="2" spans="1:15" ht="16.5" thickTop="1" thickBot="1" x14ac:dyDescent="0.3">
      <c r="A2" s="166" t="s">
        <v>3</v>
      </c>
      <c r="B2" s="114">
        <v>150300</v>
      </c>
      <c r="G2" s="224"/>
    </row>
    <row r="3" spans="1:15" ht="26.25" customHeight="1" thickTop="1" thickBot="1" x14ac:dyDescent="0.3">
      <c r="G3" s="225"/>
    </row>
    <row r="4" spans="1:15" s="95" customFormat="1" ht="31.5" thickTop="1" thickBot="1" x14ac:dyDescent="0.3">
      <c r="A4" s="128" t="s">
        <v>6</v>
      </c>
      <c r="B4" s="129" t="s">
        <v>11</v>
      </c>
      <c r="C4" s="129" t="s">
        <v>16</v>
      </c>
      <c r="D4" s="130" t="s">
        <v>10</v>
      </c>
      <c r="E4" s="129" t="s">
        <v>7</v>
      </c>
      <c r="F4" s="129" t="s">
        <v>12</v>
      </c>
      <c r="G4" s="116" t="s">
        <v>256</v>
      </c>
      <c r="H4"/>
      <c r="I4"/>
      <c r="J4"/>
      <c r="K4"/>
      <c r="L4"/>
      <c r="M4"/>
      <c r="N4"/>
      <c r="O4"/>
    </row>
    <row r="5" spans="1:15" s="111" customFormat="1" ht="45.75" thickTop="1" x14ac:dyDescent="0.25">
      <c r="A5" s="117" t="s">
        <v>281</v>
      </c>
      <c r="B5" s="118" t="s">
        <v>393</v>
      </c>
      <c r="C5" s="118" t="s">
        <v>439</v>
      </c>
      <c r="D5" s="119">
        <v>42933</v>
      </c>
      <c r="E5" s="118">
        <v>5</v>
      </c>
      <c r="F5" s="118">
        <v>5</v>
      </c>
      <c r="G5" s="120">
        <v>167.7</v>
      </c>
      <c r="H5"/>
      <c r="I5"/>
      <c r="J5"/>
      <c r="K5"/>
      <c r="L5"/>
      <c r="M5"/>
      <c r="N5"/>
      <c r="O5"/>
    </row>
    <row r="6" spans="1:15" s="111" customFormat="1" ht="60" x14ac:dyDescent="0.25">
      <c r="A6" s="117" t="s">
        <v>282</v>
      </c>
      <c r="B6" s="118" t="s">
        <v>394</v>
      </c>
      <c r="C6" s="118" t="s">
        <v>439</v>
      </c>
      <c r="D6" s="119">
        <v>42933</v>
      </c>
      <c r="E6" s="118">
        <v>20</v>
      </c>
      <c r="F6" s="118">
        <v>20</v>
      </c>
      <c r="G6" s="121">
        <v>131.4</v>
      </c>
      <c r="H6"/>
      <c r="I6"/>
      <c r="J6"/>
      <c r="K6"/>
      <c r="L6"/>
      <c r="M6"/>
      <c r="N6"/>
      <c r="O6"/>
    </row>
    <row r="7" spans="1:15" s="111" customFormat="1" ht="45" x14ac:dyDescent="0.25">
      <c r="A7" s="117" t="s">
        <v>292</v>
      </c>
      <c r="B7" s="118" t="s">
        <v>394</v>
      </c>
      <c r="C7" s="118" t="s">
        <v>439</v>
      </c>
      <c r="D7" s="119">
        <v>42933</v>
      </c>
      <c r="E7" s="118">
        <v>10</v>
      </c>
      <c r="F7" s="118">
        <v>10</v>
      </c>
      <c r="G7" s="121">
        <v>11</v>
      </c>
      <c r="H7"/>
      <c r="I7"/>
      <c r="J7"/>
      <c r="K7"/>
      <c r="L7"/>
      <c r="M7"/>
      <c r="N7"/>
      <c r="O7"/>
    </row>
    <row r="8" spans="1:15" s="125" customFormat="1" ht="60" x14ac:dyDescent="0.25">
      <c r="A8" s="117" t="s">
        <v>279</v>
      </c>
      <c r="B8" s="118" t="s">
        <v>393</v>
      </c>
      <c r="C8" s="118" t="s">
        <v>439</v>
      </c>
      <c r="D8" s="119">
        <v>42933</v>
      </c>
      <c r="E8" s="118">
        <v>10</v>
      </c>
      <c r="F8" s="118">
        <v>10</v>
      </c>
      <c r="G8" s="121">
        <v>211</v>
      </c>
      <c r="H8"/>
      <c r="I8"/>
      <c r="J8"/>
      <c r="K8"/>
      <c r="L8"/>
      <c r="M8"/>
      <c r="N8"/>
      <c r="O8"/>
    </row>
    <row r="9" spans="1:15" s="125" customFormat="1" ht="45" x14ac:dyDescent="0.25">
      <c r="A9" s="117" t="s">
        <v>307</v>
      </c>
      <c r="B9" s="118" t="s">
        <v>393</v>
      </c>
      <c r="C9" s="118" t="s">
        <v>439</v>
      </c>
      <c r="D9" s="119">
        <v>42933</v>
      </c>
      <c r="E9" s="118">
        <v>10</v>
      </c>
      <c r="F9" s="118">
        <v>10</v>
      </c>
      <c r="G9" s="121">
        <v>150</v>
      </c>
      <c r="H9"/>
      <c r="I9"/>
      <c r="J9"/>
      <c r="K9"/>
      <c r="L9"/>
      <c r="M9"/>
      <c r="N9"/>
      <c r="O9"/>
    </row>
    <row r="10" spans="1:15" s="126" customFormat="1" ht="30" x14ac:dyDescent="0.25">
      <c r="A10" s="117" t="s">
        <v>294</v>
      </c>
      <c r="B10" s="118" t="s">
        <v>388</v>
      </c>
      <c r="C10" s="118" t="s">
        <v>439</v>
      </c>
      <c r="D10" s="119">
        <v>42933</v>
      </c>
      <c r="E10" s="118">
        <v>10</v>
      </c>
      <c r="F10" s="118">
        <v>10</v>
      </c>
      <c r="G10" s="121">
        <v>393.9</v>
      </c>
      <c r="H10"/>
      <c r="I10"/>
      <c r="J10"/>
      <c r="K10"/>
      <c r="L10"/>
      <c r="M10"/>
      <c r="N10"/>
      <c r="O10"/>
    </row>
    <row r="11" spans="1:15" ht="45" x14ac:dyDescent="0.25">
      <c r="A11" s="117" t="s">
        <v>296</v>
      </c>
      <c r="B11" s="118" t="s">
        <v>388</v>
      </c>
      <c r="C11" s="118" t="s">
        <v>439</v>
      </c>
      <c r="D11" s="119">
        <v>42933</v>
      </c>
      <c r="E11" s="118">
        <v>10</v>
      </c>
      <c r="F11" s="118">
        <v>10</v>
      </c>
      <c r="G11" s="121">
        <v>215.7</v>
      </c>
    </row>
    <row r="12" spans="1:15" ht="30" x14ac:dyDescent="0.25">
      <c r="A12" s="117" t="s">
        <v>308</v>
      </c>
      <c r="B12" s="118" t="s">
        <v>389</v>
      </c>
      <c r="C12" s="118" t="s">
        <v>439</v>
      </c>
      <c r="D12" s="119">
        <v>42933</v>
      </c>
      <c r="E12" s="118">
        <v>26</v>
      </c>
      <c r="F12" s="118">
        <v>26</v>
      </c>
      <c r="G12" s="121">
        <v>496.6</v>
      </c>
    </row>
    <row r="13" spans="1:15" ht="60" x14ac:dyDescent="0.25">
      <c r="A13" s="117" t="s">
        <v>280</v>
      </c>
      <c r="B13" s="118" t="s">
        <v>393</v>
      </c>
      <c r="C13" s="118" t="s">
        <v>439</v>
      </c>
      <c r="D13" s="119">
        <v>42933</v>
      </c>
      <c r="E13" s="118">
        <v>10</v>
      </c>
      <c r="F13" s="118">
        <v>10</v>
      </c>
      <c r="G13" s="121">
        <v>130.39999999999998</v>
      </c>
    </row>
    <row r="14" spans="1:15" ht="105" x14ac:dyDescent="0.25">
      <c r="A14" s="117" t="s">
        <v>289</v>
      </c>
      <c r="B14" s="118" t="s">
        <v>393</v>
      </c>
      <c r="C14" s="118" t="s">
        <v>439</v>
      </c>
      <c r="D14" s="119">
        <v>42933</v>
      </c>
      <c r="E14" s="118">
        <v>20</v>
      </c>
      <c r="F14" s="118">
        <v>20</v>
      </c>
      <c r="G14" s="121">
        <v>2519.7999999999997</v>
      </c>
    </row>
    <row r="15" spans="1:15" ht="30" x14ac:dyDescent="0.25">
      <c r="A15" s="117" t="s">
        <v>291</v>
      </c>
      <c r="B15" s="118" t="s">
        <v>393</v>
      </c>
      <c r="C15" s="118" t="s">
        <v>439</v>
      </c>
      <c r="D15" s="119">
        <v>42933</v>
      </c>
      <c r="E15" s="118">
        <v>10</v>
      </c>
      <c r="F15" s="118">
        <v>10</v>
      </c>
      <c r="G15" s="121">
        <v>323.29999999999995</v>
      </c>
    </row>
    <row r="16" spans="1:15" ht="30.75" thickBot="1" x14ac:dyDescent="0.3">
      <c r="A16" s="117" t="s">
        <v>295</v>
      </c>
      <c r="B16" s="118" t="s">
        <v>393</v>
      </c>
      <c r="C16" s="118" t="s">
        <v>439</v>
      </c>
      <c r="D16" s="119">
        <v>42933</v>
      </c>
      <c r="E16" s="118">
        <v>10</v>
      </c>
      <c r="F16" s="118">
        <v>10</v>
      </c>
      <c r="G16" s="121">
        <v>14.9</v>
      </c>
    </row>
    <row r="17" spans="1:7" ht="16.5" thickTop="1" thickBot="1" x14ac:dyDescent="0.3">
      <c r="A17" s="122" t="s">
        <v>249</v>
      </c>
      <c r="B17" s="97"/>
      <c r="C17" s="97"/>
      <c r="D17" s="97"/>
      <c r="E17" s="97"/>
      <c r="F17" s="123"/>
      <c r="G17" s="124">
        <v>4765.7</v>
      </c>
    </row>
    <row r="18" spans="1:7" ht="15.75" thickTop="1" x14ac:dyDescent="0.25">
      <c r="B18"/>
      <c r="C18"/>
      <c r="D18"/>
      <c r="E18"/>
    </row>
    <row r="19" spans="1:7" x14ac:dyDescent="0.25">
      <c r="B19"/>
      <c r="C19"/>
      <c r="D19"/>
      <c r="E19"/>
    </row>
    <row r="20" spans="1:7" x14ac:dyDescent="0.25">
      <c r="B20"/>
      <c r="C20"/>
      <c r="D20"/>
      <c r="E20"/>
    </row>
    <row r="21" spans="1:7" x14ac:dyDescent="0.25">
      <c r="B21"/>
      <c r="C21"/>
      <c r="D21"/>
      <c r="E21"/>
    </row>
    <row r="22" spans="1:7" x14ac:dyDescent="0.25">
      <c r="B22"/>
      <c r="C22"/>
      <c r="D22"/>
      <c r="E22"/>
    </row>
    <row r="23" spans="1:7" x14ac:dyDescent="0.25">
      <c r="B23"/>
      <c r="C23"/>
      <c r="D23"/>
      <c r="E23"/>
    </row>
    <row r="24" spans="1:7" x14ac:dyDescent="0.25">
      <c r="B24"/>
      <c r="C24"/>
      <c r="D24"/>
      <c r="E24"/>
    </row>
    <row r="25" spans="1:7" x14ac:dyDescent="0.25">
      <c r="B25"/>
      <c r="C25"/>
      <c r="D25"/>
      <c r="E25"/>
    </row>
    <row r="26" spans="1:7" x14ac:dyDescent="0.25">
      <c r="B26"/>
      <c r="C26"/>
      <c r="D26"/>
      <c r="E26"/>
    </row>
    <row r="27" spans="1:7" x14ac:dyDescent="0.25">
      <c r="B27"/>
      <c r="C27"/>
      <c r="D27"/>
      <c r="E27"/>
    </row>
    <row r="28" spans="1:7" x14ac:dyDescent="0.25">
      <c r="B28"/>
      <c r="C28"/>
      <c r="D28"/>
      <c r="E28"/>
    </row>
    <row r="29" spans="1:7" x14ac:dyDescent="0.25">
      <c r="B29"/>
      <c r="C29"/>
      <c r="D29"/>
      <c r="E29"/>
    </row>
    <row r="30" spans="1:7" x14ac:dyDescent="0.25">
      <c r="B30"/>
      <c r="C30"/>
      <c r="D30"/>
      <c r="E30"/>
    </row>
    <row r="31" spans="1:7" x14ac:dyDescent="0.25">
      <c r="B31"/>
      <c r="C31"/>
      <c r="D31"/>
      <c r="E31"/>
    </row>
    <row r="32" spans="1:7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Uu5M5YIJqZp5VwpOI/99vW3tgghmzMJAR5KIzsUFb6jk0r9bHxVD71EqVooJd/41E7LyTjnzPJ0FaNWTHIkSOQ==" saltValue="GvJvs3a+VGzwU8kRLxcyD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>
    <tabColor theme="0"/>
  </sheetPr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115" customWidth="1"/>
    <col min="3" max="3" width="29.28515625" style="113" customWidth="1"/>
    <col min="4" max="4" width="14.7109375" style="96" customWidth="1"/>
    <col min="5" max="5" width="19.7109375" style="9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94" t="s">
        <v>405</v>
      </c>
      <c r="B1" s="112"/>
      <c r="G1" s="224"/>
    </row>
    <row r="2" spans="1:15" ht="16.5" thickTop="1" thickBot="1" x14ac:dyDescent="0.3">
      <c r="A2" s="127" t="s">
        <v>3</v>
      </c>
      <c r="B2" s="114">
        <v>160010</v>
      </c>
      <c r="G2" s="224"/>
    </row>
    <row r="3" spans="1:15" ht="26.25" customHeight="1" thickTop="1" thickBot="1" x14ac:dyDescent="0.3">
      <c r="G3" s="225"/>
    </row>
    <row r="4" spans="1:15" s="95" customFormat="1" ht="31.5" thickTop="1" thickBot="1" x14ac:dyDescent="0.3">
      <c r="A4" s="128" t="s">
        <v>6</v>
      </c>
      <c r="B4" s="129" t="s">
        <v>11</v>
      </c>
      <c r="C4" s="129" t="s">
        <v>16</v>
      </c>
      <c r="D4" s="130" t="s">
        <v>10</v>
      </c>
      <c r="E4" s="129" t="s">
        <v>7</v>
      </c>
      <c r="F4" s="129" t="s">
        <v>12</v>
      </c>
      <c r="G4" s="116" t="s">
        <v>256</v>
      </c>
      <c r="H4"/>
      <c r="I4"/>
      <c r="J4"/>
      <c r="K4"/>
      <c r="L4"/>
      <c r="M4"/>
      <c r="N4"/>
      <c r="O4"/>
    </row>
    <row r="5" spans="1:15" s="111" customFormat="1" ht="30.75" thickTop="1" x14ac:dyDescent="0.25">
      <c r="A5" s="117" t="s">
        <v>284</v>
      </c>
      <c r="B5" s="118" t="s">
        <v>391</v>
      </c>
      <c r="C5" s="118" t="s">
        <v>439</v>
      </c>
      <c r="D5" s="119">
        <v>42933</v>
      </c>
      <c r="E5" s="118">
        <v>24</v>
      </c>
      <c r="F5" s="118">
        <v>24</v>
      </c>
      <c r="G5" s="120">
        <v>24</v>
      </c>
      <c r="H5"/>
      <c r="I5"/>
      <c r="J5"/>
      <c r="K5"/>
      <c r="L5"/>
      <c r="M5"/>
      <c r="N5"/>
      <c r="O5"/>
    </row>
    <row r="6" spans="1:15" s="111" customFormat="1" ht="30" x14ac:dyDescent="0.25">
      <c r="A6" s="117" t="s">
        <v>285</v>
      </c>
      <c r="B6" s="118" t="s">
        <v>391</v>
      </c>
      <c r="C6" s="118" t="s">
        <v>439</v>
      </c>
      <c r="D6" s="119">
        <v>42933</v>
      </c>
      <c r="E6" s="118">
        <v>24</v>
      </c>
      <c r="F6" s="118">
        <v>24</v>
      </c>
      <c r="G6" s="121">
        <v>23.52</v>
      </c>
      <c r="H6"/>
      <c r="I6"/>
      <c r="J6"/>
      <c r="K6"/>
      <c r="L6"/>
      <c r="M6"/>
      <c r="N6"/>
      <c r="O6"/>
    </row>
    <row r="7" spans="1:15" s="111" customFormat="1" ht="60" x14ac:dyDescent="0.25">
      <c r="A7" s="117" t="s">
        <v>279</v>
      </c>
      <c r="B7" s="118" t="s">
        <v>393</v>
      </c>
      <c r="C7" s="118" t="s">
        <v>439</v>
      </c>
      <c r="D7" s="119">
        <v>42933</v>
      </c>
      <c r="E7" s="118">
        <v>1</v>
      </c>
      <c r="F7" s="118">
        <v>1</v>
      </c>
      <c r="G7" s="121">
        <v>21.1</v>
      </c>
      <c r="H7"/>
      <c r="I7"/>
      <c r="J7"/>
      <c r="K7"/>
      <c r="L7"/>
      <c r="M7"/>
      <c r="N7"/>
      <c r="O7"/>
    </row>
    <row r="8" spans="1:15" s="125" customFormat="1" ht="30" x14ac:dyDescent="0.25">
      <c r="A8" s="117" t="s">
        <v>286</v>
      </c>
      <c r="B8" s="118" t="s">
        <v>393</v>
      </c>
      <c r="C8" s="118" t="s">
        <v>439</v>
      </c>
      <c r="D8" s="119">
        <v>42933</v>
      </c>
      <c r="E8" s="118">
        <v>24</v>
      </c>
      <c r="F8" s="118">
        <v>24</v>
      </c>
      <c r="G8" s="121">
        <v>62.64</v>
      </c>
      <c r="H8"/>
      <c r="I8"/>
      <c r="J8"/>
      <c r="K8"/>
      <c r="L8"/>
      <c r="M8"/>
      <c r="N8"/>
      <c r="O8"/>
    </row>
    <row r="9" spans="1:15" s="125" customFormat="1" x14ac:dyDescent="0.25">
      <c r="A9" s="117" t="s">
        <v>374</v>
      </c>
      <c r="B9" s="118" t="s">
        <v>394</v>
      </c>
      <c r="C9" s="118" t="s">
        <v>439</v>
      </c>
      <c r="D9" s="119">
        <v>42933</v>
      </c>
      <c r="E9" s="118">
        <v>4</v>
      </c>
      <c r="F9" s="118">
        <v>4</v>
      </c>
      <c r="G9" s="121">
        <v>38.159999999999997</v>
      </c>
      <c r="H9"/>
      <c r="I9"/>
      <c r="J9"/>
      <c r="K9"/>
      <c r="L9"/>
      <c r="M9"/>
      <c r="N9"/>
      <c r="O9"/>
    </row>
    <row r="10" spans="1:15" s="126" customFormat="1" x14ac:dyDescent="0.25">
      <c r="A10" s="117" t="s">
        <v>375</v>
      </c>
      <c r="B10" s="118" t="s">
        <v>394</v>
      </c>
      <c r="C10" s="118" t="s">
        <v>439</v>
      </c>
      <c r="D10" s="119">
        <v>42933</v>
      </c>
      <c r="E10" s="118">
        <v>4</v>
      </c>
      <c r="F10" s="118">
        <v>4</v>
      </c>
      <c r="G10" s="121">
        <v>35.36</v>
      </c>
      <c r="H10"/>
      <c r="I10"/>
      <c r="J10"/>
      <c r="K10"/>
      <c r="L10"/>
      <c r="M10"/>
      <c r="N10"/>
      <c r="O10"/>
    </row>
    <row r="11" spans="1:15" ht="30" x14ac:dyDescent="0.25">
      <c r="A11" s="117" t="s">
        <v>352</v>
      </c>
      <c r="B11" s="118" t="s">
        <v>388</v>
      </c>
      <c r="C11" s="118" t="s">
        <v>439</v>
      </c>
      <c r="D11" s="119">
        <v>42933</v>
      </c>
      <c r="E11" s="118">
        <v>4</v>
      </c>
      <c r="F11" s="118">
        <v>4</v>
      </c>
      <c r="G11" s="121">
        <v>247.04</v>
      </c>
    </row>
    <row r="12" spans="1:15" ht="45" x14ac:dyDescent="0.25">
      <c r="A12" s="117" t="s">
        <v>276</v>
      </c>
      <c r="B12" s="118" t="s">
        <v>393</v>
      </c>
      <c r="C12" s="118" t="s">
        <v>439</v>
      </c>
      <c r="D12" s="119">
        <v>42933</v>
      </c>
      <c r="E12" s="118">
        <v>1</v>
      </c>
      <c r="F12" s="118">
        <v>1</v>
      </c>
      <c r="G12" s="121">
        <v>24.32</v>
      </c>
    </row>
    <row r="13" spans="1:15" ht="45" x14ac:dyDescent="0.25">
      <c r="A13" s="117" t="s">
        <v>347</v>
      </c>
      <c r="B13" s="118" t="s">
        <v>394</v>
      </c>
      <c r="C13" s="118" t="s">
        <v>439</v>
      </c>
      <c r="D13" s="119">
        <v>42933</v>
      </c>
      <c r="E13" s="118">
        <v>4</v>
      </c>
      <c r="F13" s="118">
        <v>4</v>
      </c>
      <c r="G13" s="121">
        <v>416</v>
      </c>
    </row>
    <row r="14" spans="1:15" ht="60" x14ac:dyDescent="0.25">
      <c r="A14" s="117" t="s">
        <v>332</v>
      </c>
      <c r="B14" s="118" t="s">
        <v>388</v>
      </c>
      <c r="C14" s="118" t="s">
        <v>439</v>
      </c>
      <c r="D14" s="119">
        <v>42933</v>
      </c>
      <c r="E14" s="118">
        <v>4</v>
      </c>
      <c r="F14" s="118">
        <v>4</v>
      </c>
      <c r="G14" s="121">
        <v>31.4</v>
      </c>
    </row>
    <row r="15" spans="1:15" ht="60" x14ac:dyDescent="0.25">
      <c r="A15" s="117" t="s">
        <v>333</v>
      </c>
      <c r="B15" s="118" t="s">
        <v>388</v>
      </c>
      <c r="C15" s="118" t="s">
        <v>439</v>
      </c>
      <c r="D15" s="119">
        <v>42933</v>
      </c>
      <c r="E15" s="118">
        <v>4</v>
      </c>
      <c r="F15" s="118">
        <v>4</v>
      </c>
      <c r="G15" s="121">
        <v>31</v>
      </c>
    </row>
    <row r="16" spans="1:15" ht="60" x14ac:dyDescent="0.25">
      <c r="A16" s="117" t="s">
        <v>334</v>
      </c>
      <c r="B16" s="118" t="s">
        <v>388</v>
      </c>
      <c r="C16" s="118" t="s">
        <v>439</v>
      </c>
      <c r="D16" s="119">
        <v>42933</v>
      </c>
      <c r="E16" s="118">
        <v>4</v>
      </c>
      <c r="F16" s="118">
        <v>4</v>
      </c>
      <c r="G16" s="121">
        <v>33.76</v>
      </c>
    </row>
    <row r="17" spans="1:7" ht="60" x14ac:dyDescent="0.25">
      <c r="A17" s="117" t="s">
        <v>335</v>
      </c>
      <c r="B17" s="118" t="s">
        <v>388</v>
      </c>
      <c r="C17" s="118" t="s">
        <v>439</v>
      </c>
      <c r="D17" s="119">
        <v>42933</v>
      </c>
      <c r="E17" s="118">
        <v>4</v>
      </c>
      <c r="F17" s="118">
        <v>4</v>
      </c>
      <c r="G17" s="121">
        <v>20.16</v>
      </c>
    </row>
    <row r="18" spans="1:7" ht="45" x14ac:dyDescent="0.25">
      <c r="A18" s="117" t="s">
        <v>345</v>
      </c>
      <c r="B18" s="118" t="s">
        <v>388</v>
      </c>
      <c r="C18" s="118" t="s">
        <v>439</v>
      </c>
      <c r="D18" s="119">
        <v>42933</v>
      </c>
      <c r="E18" s="118">
        <v>4</v>
      </c>
      <c r="F18" s="118">
        <v>4</v>
      </c>
      <c r="G18" s="121">
        <v>22.04</v>
      </c>
    </row>
    <row r="19" spans="1:7" ht="45" x14ac:dyDescent="0.25">
      <c r="A19" s="117" t="s">
        <v>324</v>
      </c>
      <c r="B19" s="118" t="s">
        <v>389</v>
      </c>
      <c r="C19" s="118" t="s">
        <v>439</v>
      </c>
      <c r="D19" s="119">
        <v>42933</v>
      </c>
      <c r="E19" s="118">
        <v>5</v>
      </c>
      <c r="F19" s="118">
        <v>5</v>
      </c>
      <c r="G19" s="121">
        <v>114.5</v>
      </c>
    </row>
    <row r="20" spans="1:7" ht="60" x14ac:dyDescent="0.25">
      <c r="A20" s="117" t="s">
        <v>299</v>
      </c>
      <c r="B20" s="118" t="s">
        <v>390</v>
      </c>
      <c r="C20" s="118" t="s">
        <v>439</v>
      </c>
      <c r="D20" s="119">
        <v>42933</v>
      </c>
      <c r="E20" s="118">
        <v>2</v>
      </c>
      <c r="F20" s="118">
        <v>2</v>
      </c>
      <c r="G20" s="121">
        <v>103.98</v>
      </c>
    </row>
    <row r="21" spans="1:7" ht="60" x14ac:dyDescent="0.25">
      <c r="A21" s="117" t="s">
        <v>300</v>
      </c>
      <c r="B21" s="118" t="s">
        <v>390</v>
      </c>
      <c r="C21" s="118" t="s">
        <v>439</v>
      </c>
      <c r="D21" s="119">
        <v>42933</v>
      </c>
      <c r="E21" s="118">
        <v>2</v>
      </c>
      <c r="F21" s="118">
        <v>2</v>
      </c>
      <c r="G21" s="121">
        <v>105.98</v>
      </c>
    </row>
    <row r="22" spans="1:7" ht="45" x14ac:dyDescent="0.25">
      <c r="A22" s="117" t="s">
        <v>301</v>
      </c>
      <c r="B22" s="118" t="s">
        <v>390</v>
      </c>
      <c r="C22" s="118" t="s">
        <v>439</v>
      </c>
      <c r="D22" s="119">
        <v>42933</v>
      </c>
      <c r="E22" s="118">
        <v>2</v>
      </c>
      <c r="F22" s="118">
        <v>2</v>
      </c>
      <c r="G22" s="121">
        <v>153.96</v>
      </c>
    </row>
    <row r="23" spans="1:7" ht="30" x14ac:dyDescent="0.25">
      <c r="A23" s="117" t="s">
        <v>323</v>
      </c>
      <c r="B23" s="118" t="s">
        <v>393</v>
      </c>
      <c r="C23" s="118" t="s">
        <v>439</v>
      </c>
      <c r="D23" s="119">
        <v>42933</v>
      </c>
      <c r="E23" s="118">
        <v>1</v>
      </c>
      <c r="F23" s="118">
        <v>1</v>
      </c>
      <c r="G23" s="121">
        <v>14</v>
      </c>
    </row>
    <row r="24" spans="1:7" ht="45" x14ac:dyDescent="0.25">
      <c r="A24" s="117" t="s">
        <v>325</v>
      </c>
      <c r="B24" s="118" t="s">
        <v>393</v>
      </c>
      <c r="C24" s="118" t="s">
        <v>439</v>
      </c>
      <c r="D24" s="119">
        <v>42933</v>
      </c>
      <c r="E24" s="118">
        <v>5</v>
      </c>
      <c r="F24" s="118">
        <v>5</v>
      </c>
      <c r="G24" s="121">
        <v>25</v>
      </c>
    </row>
    <row r="25" spans="1:7" ht="30.75" thickBot="1" x14ac:dyDescent="0.3">
      <c r="A25" s="117" t="s">
        <v>326</v>
      </c>
      <c r="B25" s="118" t="s">
        <v>393</v>
      </c>
      <c r="C25" s="118" t="s">
        <v>439</v>
      </c>
      <c r="D25" s="119">
        <v>42933</v>
      </c>
      <c r="E25" s="118">
        <v>250</v>
      </c>
      <c r="F25" s="118">
        <v>250</v>
      </c>
      <c r="G25" s="121">
        <v>385</v>
      </c>
    </row>
    <row r="26" spans="1:7" ht="16.5" thickTop="1" thickBot="1" x14ac:dyDescent="0.3">
      <c r="A26" s="122" t="s">
        <v>249</v>
      </c>
      <c r="B26" s="97"/>
      <c r="C26" s="97"/>
      <c r="D26" s="97"/>
      <c r="E26" s="97"/>
      <c r="F26" s="123"/>
      <c r="G26" s="124">
        <v>1932.9199999999998</v>
      </c>
    </row>
    <row r="27" spans="1:7" ht="15.75" thickTop="1" x14ac:dyDescent="0.25">
      <c r="B27"/>
      <c r="C27"/>
      <c r="D27"/>
      <c r="E27"/>
    </row>
    <row r="28" spans="1:7" x14ac:dyDescent="0.25">
      <c r="B28"/>
      <c r="C28"/>
      <c r="D28"/>
      <c r="E28"/>
    </row>
    <row r="29" spans="1:7" x14ac:dyDescent="0.25">
      <c r="B29"/>
      <c r="C29"/>
      <c r="D29"/>
      <c r="E29"/>
    </row>
    <row r="30" spans="1:7" x14ac:dyDescent="0.25">
      <c r="B30"/>
      <c r="C30"/>
      <c r="D30"/>
      <c r="E30"/>
    </row>
    <row r="31" spans="1:7" x14ac:dyDescent="0.25">
      <c r="B31"/>
      <c r="C31"/>
      <c r="D31"/>
      <c r="E31"/>
    </row>
    <row r="32" spans="1:7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CLG1ppDcaQ2Eev3kCbZqyvjZHFhHHVZJ6YqKT1Q+UZyTbQuRw7uJZAMZqOy7nuEB9xcAhN2y8SPENmnEl+Q2Qw==" saltValue="vaN8K57N1oHb8KO681MkZ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workbookViewId="0">
      <selection activeCell="C4" sqref="C4"/>
    </sheetView>
  </sheetViews>
  <sheetFormatPr defaultRowHeight="15" x14ac:dyDescent="0.25"/>
  <cols>
    <col min="1" max="1" width="63.28515625" customWidth="1"/>
    <col min="2" max="2" width="16.28515625" style="160" customWidth="1"/>
    <col min="3" max="3" width="29.28515625" style="113" customWidth="1"/>
    <col min="4" max="4" width="14.7109375" style="96" customWidth="1"/>
    <col min="5" max="5" width="19.7109375" style="9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94" t="s">
        <v>430</v>
      </c>
      <c r="B1" s="112"/>
      <c r="G1" s="224"/>
    </row>
    <row r="2" spans="1:15" ht="16.5" thickTop="1" thickBot="1" x14ac:dyDescent="0.3">
      <c r="A2" s="166" t="s">
        <v>3</v>
      </c>
      <c r="B2" s="114">
        <v>160101</v>
      </c>
      <c r="G2" s="224"/>
    </row>
    <row r="3" spans="1:15" ht="26.25" customHeight="1" thickTop="1" thickBot="1" x14ac:dyDescent="0.3">
      <c r="G3" s="225"/>
    </row>
    <row r="4" spans="1:15" s="95" customFormat="1" ht="31.5" thickTop="1" thickBot="1" x14ac:dyDescent="0.3">
      <c r="A4" s="128" t="s">
        <v>6</v>
      </c>
      <c r="B4" s="129" t="s">
        <v>11</v>
      </c>
      <c r="C4" s="129" t="s">
        <v>16</v>
      </c>
      <c r="D4" s="130" t="s">
        <v>10</v>
      </c>
      <c r="E4" s="129" t="s">
        <v>7</v>
      </c>
      <c r="F4" s="129" t="s">
        <v>12</v>
      </c>
      <c r="G4" s="116" t="s">
        <v>256</v>
      </c>
      <c r="H4"/>
      <c r="I4"/>
      <c r="J4"/>
      <c r="K4"/>
      <c r="L4"/>
      <c r="M4"/>
      <c r="N4"/>
      <c r="O4"/>
    </row>
    <row r="5" spans="1:15" s="111" customFormat="1" ht="60.75" thickTop="1" x14ac:dyDescent="0.25">
      <c r="A5" s="117" t="s">
        <v>282</v>
      </c>
      <c r="B5" s="118" t="s">
        <v>441</v>
      </c>
      <c r="C5" s="118" t="s">
        <v>439</v>
      </c>
      <c r="D5" s="119">
        <v>42992</v>
      </c>
      <c r="E5" s="118">
        <v>50</v>
      </c>
      <c r="F5" s="118">
        <v>28</v>
      </c>
      <c r="G5" s="120">
        <v>183.96</v>
      </c>
      <c r="H5"/>
      <c r="I5"/>
      <c r="J5"/>
      <c r="K5"/>
      <c r="L5"/>
      <c r="M5"/>
      <c r="N5"/>
      <c r="O5"/>
    </row>
    <row r="6" spans="1:15" s="111" customFormat="1" ht="60" x14ac:dyDescent="0.25">
      <c r="A6" s="117" t="s">
        <v>348</v>
      </c>
      <c r="B6" s="118" t="s">
        <v>441</v>
      </c>
      <c r="C6" s="118" t="s">
        <v>439</v>
      </c>
      <c r="D6" s="119">
        <v>42992</v>
      </c>
      <c r="E6" s="118">
        <v>50</v>
      </c>
      <c r="F6" s="118">
        <v>4</v>
      </c>
      <c r="G6" s="121">
        <v>48.8</v>
      </c>
      <c r="H6"/>
      <c r="I6"/>
      <c r="J6"/>
      <c r="K6"/>
      <c r="L6"/>
      <c r="M6"/>
      <c r="N6"/>
      <c r="O6"/>
    </row>
    <row r="7" spans="1:15" s="111" customFormat="1" ht="45" x14ac:dyDescent="0.25">
      <c r="A7" s="117" t="s">
        <v>276</v>
      </c>
      <c r="B7" s="118" t="s">
        <v>440</v>
      </c>
      <c r="C7" s="118" t="s">
        <v>439</v>
      </c>
      <c r="D7" s="119">
        <v>42992</v>
      </c>
      <c r="E7" s="118">
        <v>2</v>
      </c>
      <c r="F7" s="118">
        <v>2</v>
      </c>
      <c r="G7" s="121">
        <v>48.64</v>
      </c>
      <c r="H7"/>
      <c r="I7"/>
      <c r="J7"/>
      <c r="K7"/>
      <c r="L7"/>
      <c r="M7"/>
      <c r="N7"/>
      <c r="O7"/>
    </row>
    <row r="8" spans="1:15" s="125" customFormat="1" ht="45" x14ac:dyDescent="0.25">
      <c r="A8" s="117" t="s">
        <v>325</v>
      </c>
      <c r="B8" s="118" t="s">
        <v>440</v>
      </c>
      <c r="C8" s="118" t="s">
        <v>439</v>
      </c>
      <c r="D8" s="119">
        <v>42992</v>
      </c>
      <c r="E8" s="118">
        <v>50</v>
      </c>
      <c r="F8" s="118">
        <v>45</v>
      </c>
      <c r="G8" s="121">
        <v>225</v>
      </c>
      <c r="H8"/>
      <c r="I8"/>
      <c r="J8"/>
      <c r="K8"/>
      <c r="L8"/>
      <c r="M8"/>
      <c r="N8"/>
      <c r="O8"/>
    </row>
    <row r="9" spans="1:15" s="125" customFormat="1" ht="60.75" thickBot="1" x14ac:dyDescent="0.3">
      <c r="A9" s="117" t="s">
        <v>415</v>
      </c>
      <c r="B9" s="118" t="s">
        <v>440</v>
      </c>
      <c r="C9" s="118" t="s">
        <v>439</v>
      </c>
      <c r="D9" s="119">
        <v>42992</v>
      </c>
      <c r="E9" s="118">
        <v>10</v>
      </c>
      <c r="F9" s="118">
        <v>10</v>
      </c>
      <c r="G9" s="121">
        <v>114.39999999999999</v>
      </c>
      <c r="H9"/>
      <c r="I9"/>
      <c r="J9"/>
      <c r="K9"/>
      <c r="L9"/>
      <c r="M9"/>
      <c r="N9"/>
      <c r="O9"/>
    </row>
    <row r="10" spans="1:15" s="126" customFormat="1" ht="16.5" thickTop="1" thickBot="1" x14ac:dyDescent="0.3">
      <c r="A10" s="122" t="s">
        <v>249</v>
      </c>
      <c r="B10" s="97"/>
      <c r="C10" s="97"/>
      <c r="D10" s="97"/>
      <c r="E10" s="97"/>
      <c r="F10" s="123"/>
      <c r="G10" s="124">
        <v>620.79999999999995</v>
      </c>
      <c r="H10"/>
      <c r="I10"/>
      <c r="J10"/>
      <c r="K10"/>
      <c r="L10"/>
      <c r="M10"/>
      <c r="N10"/>
      <c r="O10"/>
    </row>
    <row r="11" spans="1:15" ht="15.75" thickTop="1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ht="15.75" thickBot="1" x14ac:dyDescent="0.3">
      <c r="B25"/>
      <c r="C25"/>
      <c r="D25"/>
      <c r="E25"/>
    </row>
    <row r="26" spans="2:5" ht="16.5" thickTop="1" thickBot="1" x14ac:dyDescent="0.3">
      <c r="B26"/>
      <c r="C26"/>
      <c r="D26"/>
      <c r="E26"/>
    </row>
    <row r="27" spans="2:5" ht="15.75" thickTop="1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zbm4BY7nJK+u5enq1tXUj0XUGqgVLuoqWcKBOKUydx+TPKBfGL82KeycHTyAZ9hWM8vffGJTFtG4bjE7kOH/NQ==" saltValue="MI+Xx6r6ocRuk64cswMHB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>
    <tabColor theme="0"/>
  </sheetPr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115" customWidth="1"/>
    <col min="3" max="3" width="29.28515625" style="113" customWidth="1"/>
    <col min="4" max="4" width="14.7109375" style="96" customWidth="1"/>
    <col min="5" max="5" width="19.7109375" style="9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94" t="s">
        <v>252</v>
      </c>
      <c r="B1" s="112"/>
      <c r="G1" s="224"/>
    </row>
    <row r="2" spans="1:15" ht="16.5" thickTop="1" thickBot="1" x14ac:dyDescent="0.3">
      <c r="A2" s="166" t="s">
        <v>3</v>
      </c>
      <c r="B2" s="114">
        <v>170000</v>
      </c>
      <c r="G2" s="224"/>
    </row>
    <row r="3" spans="1:15" ht="26.25" customHeight="1" thickTop="1" thickBot="1" x14ac:dyDescent="0.3">
      <c r="G3" s="225"/>
    </row>
    <row r="4" spans="1:15" s="95" customFormat="1" ht="31.5" thickTop="1" thickBot="1" x14ac:dyDescent="0.3">
      <c r="A4" s="128" t="s">
        <v>6</v>
      </c>
      <c r="B4" s="129" t="s">
        <v>11</v>
      </c>
      <c r="C4" s="129" t="s">
        <v>16</v>
      </c>
      <c r="D4" s="130" t="s">
        <v>10</v>
      </c>
      <c r="E4" s="129" t="s">
        <v>7</v>
      </c>
      <c r="F4" s="129" t="s">
        <v>12</v>
      </c>
      <c r="G4" s="116" t="s">
        <v>256</v>
      </c>
      <c r="H4"/>
      <c r="I4"/>
      <c r="J4"/>
      <c r="K4"/>
      <c r="L4"/>
      <c r="M4"/>
      <c r="N4"/>
      <c r="O4"/>
    </row>
    <row r="5" spans="1:15" s="111" customFormat="1" ht="30.75" thickTop="1" x14ac:dyDescent="0.25">
      <c r="A5" s="117" t="s">
        <v>306</v>
      </c>
      <c r="B5" s="118" t="s">
        <v>393</v>
      </c>
      <c r="C5" s="118" t="s">
        <v>439</v>
      </c>
      <c r="D5" s="119">
        <v>42933</v>
      </c>
      <c r="E5" s="118">
        <v>70</v>
      </c>
      <c r="F5" s="118">
        <v>70</v>
      </c>
      <c r="G5" s="120">
        <v>489.3</v>
      </c>
      <c r="H5"/>
      <c r="I5"/>
      <c r="J5"/>
      <c r="K5"/>
      <c r="L5"/>
      <c r="M5"/>
      <c r="N5"/>
      <c r="O5"/>
    </row>
    <row r="6" spans="1:15" s="111" customFormat="1" ht="30" x14ac:dyDescent="0.25">
      <c r="A6" s="117" t="s">
        <v>302</v>
      </c>
      <c r="B6" s="118" t="s">
        <v>389</v>
      </c>
      <c r="C6" s="118" t="s">
        <v>439</v>
      </c>
      <c r="D6" s="119">
        <v>42933</v>
      </c>
      <c r="E6" s="118">
        <v>15</v>
      </c>
      <c r="F6" s="118">
        <v>15</v>
      </c>
      <c r="G6" s="121">
        <v>208.65</v>
      </c>
      <c r="H6"/>
      <c r="I6"/>
      <c r="J6"/>
      <c r="K6"/>
      <c r="L6"/>
      <c r="M6"/>
      <c r="N6"/>
      <c r="O6"/>
    </row>
    <row r="7" spans="1:15" s="111" customFormat="1" ht="60" x14ac:dyDescent="0.25">
      <c r="A7" s="117" t="s">
        <v>371</v>
      </c>
      <c r="B7" s="118" t="s">
        <v>394</v>
      </c>
      <c r="C7" s="118" t="s">
        <v>439</v>
      </c>
      <c r="D7" s="119">
        <v>42933</v>
      </c>
      <c r="E7" s="118">
        <v>5</v>
      </c>
      <c r="F7" s="118">
        <v>5</v>
      </c>
      <c r="G7" s="121">
        <v>38</v>
      </c>
      <c r="H7"/>
      <c r="I7"/>
      <c r="J7"/>
      <c r="K7"/>
      <c r="L7"/>
      <c r="M7"/>
      <c r="N7"/>
      <c r="O7"/>
    </row>
    <row r="8" spans="1:15" s="125" customFormat="1" ht="30" x14ac:dyDescent="0.25">
      <c r="A8" s="117" t="s">
        <v>315</v>
      </c>
      <c r="B8" s="118" t="s">
        <v>393</v>
      </c>
      <c r="C8" s="118" t="s">
        <v>439</v>
      </c>
      <c r="D8" s="119">
        <v>42933</v>
      </c>
      <c r="E8" s="118">
        <v>50</v>
      </c>
      <c r="F8" s="118">
        <v>50</v>
      </c>
      <c r="G8" s="121">
        <v>91.5</v>
      </c>
      <c r="H8"/>
      <c r="I8"/>
      <c r="J8"/>
      <c r="K8"/>
      <c r="L8"/>
      <c r="M8"/>
      <c r="N8"/>
      <c r="O8"/>
    </row>
    <row r="9" spans="1:15" s="125" customFormat="1" ht="30" x14ac:dyDescent="0.25">
      <c r="A9" s="117" t="s">
        <v>316</v>
      </c>
      <c r="B9" s="118" t="s">
        <v>393</v>
      </c>
      <c r="C9" s="118" t="s">
        <v>439</v>
      </c>
      <c r="D9" s="119">
        <v>42933</v>
      </c>
      <c r="E9" s="118">
        <v>50</v>
      </c>
      <c r="F9" s="118">
        <v>50</v>
      </c>
      <c r="G9" s="121">
        <v>76.5</v>
      </c>
      <c r="H9"/>
      <c r="I9"/>
      <c r="J9"/>
      <c r="K9"/>
      <c r="L9"/>
      <c r="M9"/>
      <c r="N9"/>
      <c r="O9"/>
    </row>
    <row r="10" spans="1:15" s="126" customFormat="1" ht="45" x14ac:dyDescent="0.25">
      <c r="A10" s="117" t="s">
        <v>319</v>
      </c>
      <c r="B10" s="118" t="s">
        <v>393</v>
      </c>
      <c r="C10" s="118" t="s">
        <v>439</v>
      </c>
      <c r="D10" s="119">
        <v>42933</v>
      </c>
      <c r="E10" s="118">
        <v>50</v>
      </c>
      <c r="F10" s="118">
        <v>50</v>
      </c>
      <c r="G10" s="121">
        <v>67.5</v>
      </c>
      <c r="H10"/>
      <c r="I10"/>
      <c r="J10"/>
      <c r="K10"/>
      <c r="L10"/>
      <c r="M10"/>
      <c r="N10"/>
      <c r="O10"/>
    </row>
    <row r="11" spans="1:15" ht="45" x14ac:dyDescent="0.25">
      <c r="A11" s="117" t="s">
        <v>321</v>
      </c>
      <c r="B11" s="118" t="s">
        <v>393</v>
      </c>
      <c r="C11" s="118" t="s">
        <v>439</v>
      </c>
      <c r="D11" s="119">
        <v>42933</v>
      </c>
      <c r="E11" s="118">
        <v>50</v>
      </c>
      <c r="F11" s="118">
        <v>50</v>
      </c>
      <c r="G11" s="121">
        <v>69.5</v>
      </c>
    </row>
    <row r="12" spans="1:15" ht="30" x14ac:dyDescent="0.25">
      <c r="A12" s="117" t="s">
        <v>322</v>
      </c>
      <c r="B12" s="118" t="s">
        <v>393</v>
      </c>
      <c r="C12" s="118" t="s">
        <v>439</v>
      </c>
      <c r="D12" s="119">
        <v>42933</v>
      </c>
      <c r="E12" s="118">
        <v>50</v>
      </c>
      <c r="F12" s="118">
        <v>50</v>
      </c>
      <c r="G12" s="121">
        <v>67</v>
      </c>
    </row>
    <row r="13" spans="1:15" ht="60" x14ac:dyDescent="0.25">
      <c r="A13" s="117" t="s">
        <v>368</v>
      </c>
      <c r="B13" s="118" t="s">
        <v>393</v>
      </c>
      <c r="C13" s="118" t="s">
        <v>439</v>
      </c>
      <c r="D13" s="119">
        <v>42933</v>
      </c>
      <c r="E13" s="118">
        <v>5</v>
      </c>
      <c r="F13" s="118">
        <v>5</v>
      </c>
      <c r="G13" s="121">
        <v>39.5</v>
      </c>
    </row>
    <row r="14" spans="1:15" ht="60" x14ac:dyDescent="0.25">
      <c r="A14" s="117" t="s">
        <v>369</v>
      </c>
      <c r="B14" s="118" t="s">
        <v>393</v>
      </c>
      <c r="C14" s="118" t="s">
        <v>439</v>
      </c>
      <c r="D14" s="119">
        <v>42933</v>
      </c>
      <c r="E14" s="118">
        <v>5</v>
      </c>
      <c r="F14" s="118">
        <v>5</v>
      </c>
      <c r="G14" s="121">
        <v>20.9</v>
      </c>
    </row>
    <row r="15" spans="1:15" ht="60" x14ac:dyDescent="0.25">
      <c r="A15" s="117" t="s">
        <v>370</v>
      </c>
      <c r="B15" s="118" t="s">
        <v>393</v>
      </c>
      <c r="C15" s="118" t="s">
        <v>439</v>
      </c>
      <c r="D15" s="119">
        <v>42933</v>
      </c>
      <c r="E15" s="118">
        <v>5</v>
      </c>
      <c r="F15" s="118">
        <v>5</v>
      </c>
      <c r="G15" s="121">
        <v>15</v>
      </c>
    </row>
    <row r="16" spans="1:15" ht="60.75" thickBot="1" x14ac:dyDescent="0.3">
      <c r="A16" s="117" t="s">
        <v>372</v>
      </c>
      <c r="B16" s="118" t="s">
        <v>393</v>
      </c>
      <c r="C16" s="118" t="s">
        <v>439</v>
      </c>
      <c r="D16" s="119">
        <v>42933</v>
      </c>
      <c r="E16" s="118">
        <v>5</v>
      </c>
      <c r="F16" s="118">
        <v>5</v>
      </c>
      <c r="G16" s="121">
        <v>38.050000000000004</v>
      </c>
    </row>
    <row r="17" spans="1:7" ht="16.5" thickTop="1" thickBot="1" x14ac:dyDescent="0.3">
      <c r="A17" s="122" t="s">
        <v>249</v>
      </c>
      <c r="B17" s="97"/>
      <c r="C17" s="97"/>
      <c r="D17" s="97"/>
      <c r="E17" s="97"/>
      <c r="F17" s="123"/>
      <c r="G17" s="124">
        <v>1221.4000000000001</v>
      </c>
    </row>
    <row r="18" spans="1:7" ht="15.75" thickTop="1" x14ac:dyDescent="0.25">
      <c r="B18"/>
      <c r="C18"/>
      <c r="D18"/>
      <c r="E18"/>
    </row>
    <row r="19" spans="1:7" x14ac:dyDescent="0.25">
      <c r="B19"/>
      <c r="C19"/>
      <c r="D19"/>
      <c r="E19"/>
    </row>
    <row r="20" spans="1:7" x14ac:dyDescent="0.25">
      <c r="B20"/>
      <c r="C20"/>
      <c r="D20"/>
      <c r="E20"/>
    </row>
    <row r="21" spans="1:7" x14ac:dyDescent="0.25">
      <c r="B21"/>
      <c r="C21"/>
      <c r="D21"/>
      <c r="E21"/>
    </row>
    <row r="22" spans="1:7" x14ac:dyDescent="0.25">
      <c r="B22"/>
      <c r="C22"/>
      <c r="D22"/>
      <c r="E22"/>
    </row>
    <row r="23" spans="1:7" x14ac:dyDescent="0.25">
      <c r="B23"/>
      <c r="C23"/>
      <c r="D23"/>
      <c r="E23"/>
    </row>
    <row r="24" spans="1:7" x14ac:dyDescent="0.25">
      <c r="B24"/>
      <c r="C24"/>
      <c r="D24"/>
      <c r="E24"/>
    </row>
    <row r="25" spans="1:7" x14ac:dyDescent="0.25">
      <c r="B25"/>
      <c r="C25"/>
      <c r="D25"/>
      <c r="E25"/>
    </row>
    <row r="26" spans="1:7" x14ac:dyDescent="0.25">
      <c r="B26"/>
      <c r="C26"/>
      <c r="D26"/>
      <c r="E26"/>
    </row>
    <row r="27" spans="1:7" x14ac:dyDescent="0.25">
      <c r="B27"/>
      <c r="C27"/>
      <c r="D27"/>
      <c r="E27"/>
    </row>
    <row r="28" spans="1:7" x14ac:dyDescent="0.25">
      <c r="B28"/>
      <c r="C28"/>
      <c r="D28"/>
      <c r="E28"/>
    </row>
    <row r="29" spans="1:7" x14ac:dyDescent="0.25">
      <c r="B29"/>
      <c r="C29"/>
      <c r="D29"/>
      <c r="E29"/>
    </row>
    <row r="30" spans="1:7" x14ac:dyDescent="0.25">
      <c r="B30"/>
      <c r="C30"/>
      <c r="D30"/>
      <c r="E30"/>
    </row>
    <row r="31" spans="1:7" x14ac:dyDescent="0.25">
      <c r="B31"/>
      <c r="C31"/>
      <c r="D31"/>
      <c r="E31"/>
    </row>
    <row r="32" spans="1:7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OSHmUn4zFQopiNSTIFmHXsfs4h8bv+f5wJ+Wog64bCrD1AiYKfbK4vpEgfrMmSrdtukOnnkD5LM36Va9Su6Y1Q==" saltValue="dzOpHYNN2xqdFU2cQeFmK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>
    <tabColor theme="0"/>
  </sheetPr>
  <dimension ref="A1:O402"/>
  <sheetViews>
    <sheetView showGridLines="0" showRowColHeaders="0" workbookViewId="0">
      <selection activeCell="C4" sqref="C4"/>
    </sheetView>
  </sheetViews>
  <sheetFormatPr defaultRowHeight="15" x14ac:dyDescent="0.25"/>
  <cols>
    <col min="1" max="1" width="63.28515625" customWidth="1"/>
    <col min="2" max="2" width="16.28515625" style="115" customWidth="1"/>
    <col min="3" max="3" width="29.28515625" style="113" customWidth="1"/>
    <col min="4" max="4" width="14.7109375" style="96" customWidth="1"/>
    <col min="5" max="5" width="19.7109375" style="9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94" t="s">
        <v>248</v>
      </c>
      <c r="B1" s="112"/>
      <c r="G1" s="224"/>
    </row>
    <row r="2" spans="1:15" ht="16.5" thickTop="1" thickBot="1" x14ac:dyDescent="0.3">
      <c r="A2" s="161" t="s">
        <v>3</v>
      </c>
      <c r="B2" s="114">
        <v>180000</v>
      </c>
      <c r="G2" s="224"/>
    </row>
    <row r="3" spans="1:15" ht="26.25" customHeight="1" thickTop="1" thickBot="1" x14ac:dyDescent="0.3">
      <c r="G3" s="225"/>
    </row>
    <row r="4" spans="1:15" s="95" customFormat="1" ht="31.5" thickTop="1" thickBot="1" x14ac:dyDescent="0.3">
      <c r="A4" s="128" t="s">
        <v>6</v>
      </c>
      <c r="B4" s="129" t="s">
        <v>11</v>
      </c>
      <c r="C4" s="129" t="s">
        <v>16</v>
      </c>
      <c r="D4" s="130" t="s">
        <v>10</v>
      </c>
      <c r="E4" s="129" t="s">
        <v>7</v>
      </c>
      <c r="F4" s="129" t="s">
        <v>12</v>
      </c>
      <c r="G4" s="116" t="s">
        <v>256</v>
      </c>
      <c r="H4"/>
      <c r="I4"/>
      <c r="J4"/>
      <c r="K4"/>
      <c r="L4"/>
      <c r="M4"/>
      <c r="N4"/>
      <c r="O4"/>
    </row>
    <row r="5" spans="1:15" s="111" customFormat="1" ht="45.75" thickTop="1" x14ac:dyDescent="0.25">
      <c r="A5" s="117" t="s">
        <v>281</v>
      </c>
      <c r="B5" s="118" t="s">
        <v>395</v>
      </c>
      <c r="C5" s="118" t="s">
        <v>439</v>
      </c>
      <c r="D5" s="119">
        <v>42933</v>
      </c>
      <c r="E5" s="118">
        <v>3</v>
      </c>
      <c r="F5" s="118">
        <v>3</v>
      </c>
      <c r="G5" s="120">
        <v>100.62</v>
      </c>
      <c r="H5"/>
      <c r="I5"/>
      <c r="J5"/>
      <c r="K5"/>
      <c r="L5"/>
      <c r="M5"/>
      <c r="N5"/>
      <c r="O5"/>
    </row>
    <row r="6" spans="1:15" s="111" customFormat="1" ht="45" x14ac:dyDescent="0.25">
      <c r="A6" s="117" t="s">
        <v>304</v>
      </c>
      <c r="B6" s="118" t="s">
        <v>443</v>
      </c>
      <c r="C6" s="118" t="s">
        <v>439</v>
      </c>
      <c r="D6" s="119">
        <v>42992</v>
      </c>
      <c r="E6" s="118">
        <v>1</v>
      </c>
      <c r="F6" s="118">
        <v>1</v>
      </c>
      <c r="G6" s="121">
        <v>160</v>
      </c>
      <c r="H6"/>
      <c r="I6"/>
      <c r="J6"/>
      <c r="K6"/>
      <c r="L6"/>
      <c r="M6"/>
      <c r="N6"/>
      <c r="O6"/>
    </row>
    <row r="7" spans="1:15" s="111" customFormat="1" ht="45" x14ac:dyDescent="0.25">
      <c r="A7" s="117" t="s">
        <v>292</v>
      </c>
      <c r="B7" s="118" t="s">
        <v>444</v>
      </c>
      <c r="C7" s="118" t="s">
        <v>439</v>
      </c>
      <c r="D7" s="119">
        <v>42992</v>
      </c>
      <c r="E7" s="118">
        <v>3</v>
      </c>
      <c r="F7" s="118">
        <v>3</v>
      </c>
      <c r="G7" s="121">
        <v>3.3000000000000003</v>
      </c>
      <c r="H7"/>
      <c r="I7"/>
      <c r="J7"/>
      <c r="K7"/>
      <c r="L7"/>
      <c r="M7"/>
      <c r="N7"/>
      <c r="O7"/>
    </row>
    <row r="8" spans="1:15" s="125" customFormat="1" ht="45" x14ac:dyDescent="0.25">
      <c r="A8" s="117" t="s">
        <v>303</v>
      </c>
      <c r="B8" s="118" t="s">
        <v>444</v>
      </c>
      <c r="C8" s="118" t="s">
        <v>439</v>
      </c>
      <c r="D8" s="119">
        <v>42992</v>
      </c>
      <c r="E8" s="118">
        <v>1</v>
      </c>
      <c r="F8" s="118">
        <v>1</v>
      </c>
      <c r="G8" s="121">
        <v>401.3</v>
      </c>
      <c r="H8"/>
      <c r="I8"/>
      <c r="J8"/>
      <c r="K8"/>
      <c r="L8"/>
      <c r="M8"/>
      <c r="N8"/>
      <c r="O8"/>
    </row>
    <row r="9" spans="1:15" s="125" customFormat="1" ht="60" x14ac:dyDescent="0.25">
      <c r="A9" s="117" t="s">
        <v>360</v>
      </c>
      <c r="B9" s="118" t="s">
        <v>476</v>
      </c>
      <c r="C9" s="118" t="s">
        <v>439</v>
      </c>
      <c r="D9" s="119">
        <v>43028</v>
      </c>
      <c r="E9" s="118">
        <v>5</v>
      </c>
      <c r="F9" s="118">
        <v>5</v>
      </c>
      <c r="G9" s="121">
        <v>123.75</v>
      </c>
      <c r="H9"/>
      <c r="I9"/>
      <c r="J9"/>
      <c r="K9"/>
      <c r="L9"/>
      <c r="M9"/>
      <c r="N9"/>
      <c r="O9"/>
    </row>
    <row r="10" spans="1:15" s="126" customFormat="1" ht="60" x14ac:dyDescent="0.25">
      <c r="A10" s="117" t="s">
        <v>361</v>
      </c>
      <c r="B10" s="118" t="s">
        <v>476</v>
      </c>
      <c r="C10" s="118" t="s">
        <v>439</v>
      </c>
      <c r="D10" s="119">
        <v>43028</v>
      </c>
      <c r="E10" s="118">
        <v>15</v>
      </c>
      <c r="F10" s="118">
        <v>15</v>
      </c>
      <c r="G10" s="121">
        <v>371.25</v>
      </c>
      <c r="H10"/>
      <c r="I10"/>
      <c r="J10"/>
      <c r="K10"/>
      <c r="L10"/>
      <c r="M10"/>
      <c r="N10"/>
      <c r="O10"/>
    </row>
    <row r="11" spans="1:15" ht="60" x14ac:dyDescent="0.25">
      <c r="A11" s="117" t="s">
        <v>362</v>
      </c>
      <c r="B11" s="118" t="s">
        <v>476</v>
      </c>
      <c r="C11" s="118" t="s">
        <v>508</v>
      </c>
      <c r="D11" s="119">
        <v>43028</v>
      </c>
      <c r="E11" s="118">
        <v>15</v>
      </c>
      <c r="F11" s="118">
        <v>5</v>
      </c>
      <c r="G11" s="121">
        <v>234.35</v>
      </c>
    </row>
    <row r="12" spans="1:15" ht="60" x14ac:dyDescent="0.25">
      <c r="A12" s="117" t="s">
        <v>363</v>
      </c>
      <c r="B12" s="118" t="s">
        <v>476</v>
      </c>
      <c r="C12" s="118" t="s">
        <v>439</v>
      </c>
      <c r="D12" s="119">
        <v>43028</v>
      </c>
      <c r="E12" s="118">
        <v>5</v>
      </c>
      <c r="F12" s="118">
        <v>5</v>
      </c>
      <c r="G12" s="121">
        <v>123.75</v>
      </c>
    </row>
    <row r="13" spans="1:15" ht="60" x14ac:dyDescent="0.25">
      <c r="A13" s="117" t="s">
        <v>364</v>
      </c>
      <c r="B13" s="118" t="s">
        <v>476</v>
      </c>
      <c r="C13" s="118" t="s">
        <v>439</v>
      </c>
      <c r="D13" s="119">
        <v>43028</v>
      </c>
      <c r="E13" s="118">
        <v>5</v>
      </c>
      <c r="F13" s="118">
        <v>5</v>
      </c>
      <c r="G13" s="121">
        <v>123.75</v>
      </c>
    </row>
    <row r="14" spans="1:15" ht="60" x14ac:dyDescent="0.25">
      <c r="A14" s="117" t="s">
        <v>365</v>
      </c>
      <c r="B14" s="118" t="s">
        <v>476</v>
      </c>
      <c r="C14" s="118" t="s">
        <v>439</v>
      </c>
      <c r="D14" s="119">
        <v>43028</v>
      </c>
      <c r="E14" s="118">
        <v>10</v>
      </c>
      <c r="F14" s="118">
        <v>10</v>
      </c>
      <c r="G14" s="121">
        <v>247.5</v>
      </c>
    </row>
    <row r="15" spans="1:15" ht="60" x14ac:dyDescent="0.25">
      <c r="A15" s="117" t="s">
        <v>366</v>
      </c>
      <c r="B15" s="118" t="s">
        <v>476</v>
      </c>
      <c r="C15" s="118" t="s">
        <v>439</v>
      </c>
      <c r="D15" s="119">
        <v>43028</v>
      </c>
      <c r="E15" s="118">
        <v>5</v>
      </c>
      <c r="F15" s="118">
        <v>5</v>
      </c>
      <c r="G15" s="121">
        <v>123.75</v>
      </c>
    </row>
    <row r="16" spans="1:15" ht="60" x14ac:dyDescent="0.25">
      <c r="A16" s="117" t="s">
        <v>367</v>
      </c>
      <c r="B16" s="118" t="s">
        <v>476</v>
      </c>
      <c r="C16" s="118" t="s">
        <v>439</v>
      </c>
      <c r="D16" s="119">
        <v>43028</v>
      </c>
      <c r="E16" s="118">
        <v>5</v>
      </c>
      <c r="F16" s="118">
        <v>5</v>
      </c>
      <c r="G16" s="121">
        <v>123.75</v>
      </c>
    </row>
    <row r="17" spans="1:7" ht="60" x14ac:dyDescent="0.25">
      <c r="A17" s="117" t="s">
        <v>373</v>
      </c>
      <c r="B17" s="118" t="s">
        <v>476</v>
      </c>
      <c r="C17" s="118" t="s">
        <v>439</v>
      </c>
      <c r="D17" s="119">
        <v>43028</v>
      </c>
      <c r="E17" s="118">
        <v>10</v>
      </c>
      <c r="F17" s="118">
        <v>10</v>
      </c>
      <c r="G17" s="121">
        <v>247.5</v>
      </c>
    </row>
    <row r="18" spans="1:7" ht="60" x14ac:dyDescent="0.25">
      <c r="A18" s="117" t="s">
        <v>287</v>
      </c>
      <c r="B18" s="118" t="s">
        <v>445</v>
      </c>
      <c r="C18" s="118" t="s">
        <v>439</v>
      </c>
      <c r="D18" s="119">
        <v>42992</v>
      </c>
      <c r="E18" s="118">
        <v>3</v>
      </c>
      <c r="F18" s="118">
        <v>3</v>
      </c>
      <c r="G18" s="121">
        <v>1004.97</v>
      </c>
    </row>
    <row r="19" spans="1:7" ht="75" x14ac:dyDescent="0.25">
      <c r="A19" s="117" t="s">
        <v>336</v>
      </c>
      <c r="B19" s="118" t="s">
        <v>442</v>
      </c>
      <c r="C19" s="118" t="s">
        <v>439</v>
      </c>
      <c r="D19" s="119">
        <v>42992</v>
      </c>
      <c r="E19" s="118">
        <v>3</v>
      </c>
      <c r="F19" s="118">
        <v>3</v>
      </c>
      <c r="G19" s="121">
        <v>31.14</v>
      </c>
    </row>
    <row r="20" spans="1:7" ht="60" x14ac:dyDescent="0.25">
      <c r="A20" s="117" t="s">
        <v>354</v>
      </c>
      <c r="B20" s="118" t="s">
        <v>477</v>
      </c>
      <c r="C20" s="118" t="s">
        <v>439</v>
      </c>
      <c r="D20" s="119">
        <v>43028</v>
      </c>
      <c r="E20" s="118">
        <v>10</v>
      </c>
      <c r="F20" s="118">
        <v>10</v>
      </c>
      <c r="G20" s="121">
        <v>188.9</v>
      </c>
    </row>
    <row r="21" spans="1:7" ht="60" x14ac:dyDescent="0.25">
      <c r="A21" s="117" t="s">
        <v>355</v>
      </c>
      <c r="B21" s="118" t="s">
        <v>477</v>
      </c>
      <c r="C21" s="118" t="s">
        <v>439</v>
      </c>
      <c r="D21" s="119">
        <v>43028</v>
      </c>
      <c r="E21" s="118">
        <v>5</v>
      </c>
      <c r="F21" s="118">
        <v>5</v>
      </c>
      <c r="G21" s="121">
        <v>82.25</v>
      </c>
    </row>
    <row r="22" spans="1:7" ht="60" x14ac:dyDescent="0.25">
      <c r="A22" s="117" t="s">
        <v>356</v>
      </c>
      <c r="B22" s="118" t="s">
        <v>477</v>
      </c>
      <c r="C22" s="118" t="s">
        <v>439</v>
      </c>
      <c r="D22" s="119">
        <v>43028</v>
      </c>
      <c r="E22" s="118">
        <v>5</v>
      </c>
      <c r="F22" s="118">
        <v>5</v>
      </c>
      <c r="G22" s="121">
        <v>100</v>
      </c>
    </row>
    <row r="23" spans="1:7" ht="60" x14ac:dyDescent="0.25">
      <c r="A23" s="117" t="s">
        <v>357</v>
      </c>
      <c r="B23" s="118" t="s">
        <v>477</v>
      </c>
      <c r="C23" s="118" t="s">
        <v>439</v>
      </c>
      <c r="D23" s="119">
        <v>43028</v>
      </c>
      <c r="E23" s="118">
        <v>5</v>
      </c>
      <c r="F23" s="118">
        <v>5</v>
      </c>
      <c r="G23" s="121">
        <v>100</v>
      </c>
    </row>
    <row r="24" spans="1:7" ht="60" x14ac:dyDescent="0.25">
      <c r="A24" s="117" t="s">
        <v>279</v>
      </c>
      <c r="B24" s="118" t="s">
        <v>443</v>
      </c>
      <c r="C24" s="118" t="s">
        <v>439</v>
      </c>
      <c r="D24" s="119">
        <v>42992</v>
      </c>
      <c r="E24" s="118">
        <v>3</v>
      </c>
      <c r="F24" s="118">
        <v>3</v>
      </c>
      <c r="G24" s="121">
        <v>63.300000000000004</v>
      </c>
    </row>
    <row r="25" spans="1:7" ht="120" x14ac:dyDescent="0.25">
      <c r="A25" s="117" t="s">
        <v>283</v>
      </c>
      <c r="B25" s="118" t="s">
        <v>444</v>
      </c>
      <c r="C25" s="118" t="s">
        <v>439</v>
      </c>
      <c r="D25" s="119">
        <v>42992</v>
      </c>
      <c r="E25" s="118">
        <v>1</v>
      </c>
      <c r="F25" s="118">
        <v>1</v>
      </c>
      <c r="G25" s="121">
        <v>53.98</v>
      </c>
    </row>
    <row r="26" spans="1:7" ht="75" x14ac:dyDescent="0.25">
      <c r="A26" s="117" t="s">
        <v>349</v>
      </c>
      <c r="B26" s="118" t="s">
        <v>447</v>
      </c>
      <c r="C26" s="118" t="s">
        <v>439</v>
      </c>
      <c r="D26" s="119">
        <v>42992</v>
      </c>
      <c r="E26" s="118">
        <v>5</v>
      </c>
      <c r="F26" s="118">
        <v>5</v>
      </c>
      <c r="G26" s="121">
        <v>1364.9</v>
      </c>
    </row>
    <row r="27" spans="1:7" x14ac:dyDescent="0.25">
      <c r="A27" s="117" t="s">
        <v>278</v>
      </c>
      <c r="B27" s="118" t="s">
        <v>442</v>
      </c>
      <c r="C27" s="118" t="s">
        <v>439</v>
      </c>
      <c r="D27" s="119">
        <v>42992</v>
      </c>
      <c r="E27" s="118">
        <v>1</v>
      </c>
      <c r="F27" s="118">
        <v>1</v>
      </c>
      <c r="G27" s="121">
        <v>48.93</v>
      </c>
    </row>
    <row r="28" spans="1:7" x14ac:dyDescent="0.25">
      <c r="A28" s="117" t="s">
        <v>353</v>
      </c>
      <c r="B28" s="118" t="s">
        <v>442</v>
      </c>
      <c r="C28" s="118" t="s">
        <v>439</v>
      </c>
      <c r="D28" s="119">
        <v>42992</v>
      </c>
      <c r="E28" s="118">
        <v>3</v>
      </c>
      <c r="F28" s="118">
        <v>3</v>
      </c>
      <c r="G28" s="121">
        <v>49.41</v>
      </c>
    </row>
    <row r="29" spans="1:7" ht="75" x14ac:dyDescent="0.25">
      <c r="A29" s="117" t="s">
        <v>376</v>
      </c>
      <c r="B29" s="118" t="s">
        <v>444</v>
      </c>
      <c r="C29" s="118" t="s">
        <v>439</v>
      </c>
      <c r="D29" s="119">
        <v>42992</v>
      </c>
      <c r="E29" s="118">
        <v>3</v>
      </c>
      <c r="F29" s="118">
        <v>3</v>
      </c>
      <c r="G29" s="121">
        <v>17.490000000000002</v>
      </c>
    </row>
    <row r="30" spans="1:7" ht="75" x14ac:dyDescent="0.25">
      <c r="A30" s="117" t="s">
        <v>340</v>
      </c>
      <c r="B30" s="118" t="s">
        <v>442</v>
      </c>
      <c r="C30" s="118" t="s">
        <v>439</v>
      </c>
      <c r="D30" s="119">
        <v>42992</v>
      </c>
      <c r="E30" s="118">
        <v>3</v>
      </c>
      <c r="F30" s="118">
        <v>3</v>
      </c>
      <c r="G30" s="121">
        <v>27.69</v>
      </c>
    </row>
    <row r="31" spans="1:7" ht="75" x14ac:dyDescent="0.25">
      <c r="A31" s="117" t="s">
        <v>342</v>
      </c>
      <c r="B31" s="118" t="s">
        <v>442</v>
      </c>
      <c r="C31" s="118" t="s">
        <v>439</v>
      </c>
      <c r="D31" s="119">
        <v>42992</v>
      </c>
      <c r="E31" s="118">
        <v>3</v>
      </c>
      <c r="F31" s="118">
        <v>3</v>
      </c>
      <c r="G31" s="121">
        <v>19.350000000000001</v>
      </c>
    </row>
    <row r="32" spans="1:7" ht="75" x14ac:dyDescent="0.25">
      <c r="A32" s="117" t="s">
        <v>343</v>
      </c>
      <c r="B32" s="118" t="s">
        <v>442</v>
      </c>
      <c r="C32" s="118" t="s">
        <v>439</v>
      </c>
      <c r="D32" s="119">
        <v>42992</v>
      </c>
      <c r="E32" s="118">
        <v>5</v>
      </c>
      <c r="F32" s="118">
        <v>5</v>
      </c>
      <c r="G32" s="121">
        <v>36.1</v>
      </c>
    </row>
    <row r="33" spans="1:7" ht="75" x14ac:dyDescent="0.25">
      <c r="A33" s="117" t="s">
        <v>344</v>
      </c>
      <c r="B33" s="118" t="s">
        <v>442</v>
      </c>
      <c r="C33" s="118" t="s">
        <v>439</v>
      </c>
      <c r="D33" s="119">
        <v>42992</v>
      </c>
      <c r="E33" s="118">
        <v>5</v>
      </c>
      <c r="F33" s="118">
        <v>5</v>
      </c>
      <c r="G33" s="121">
        <v>33.15</v>
      </c>
    </row>
    <row r="34" spans="1:7" ht="75" x14ac:dyDescent="0.25">
      <c r="A34" s="117" t="s">
        <v>378</v>
      </c>
      <c r="B34" s="118" t="s">
        <v>443</v>
      </c>
      <c r="C34" s="118" t="s">
        <v>439</v>
      </c>
      <c r="D34" s="119">
        <v>42992</v>
      </c>
      <c r="E34" s="118">
        <v>3</v>
      </c>
      <c r="F34" s="118">
        <v>3</v>
      </c>
      <c r="G34" s="121">
        <v>18.78</v>
      </c>
    </row>
    <row r="35" spans="1:7" ht="75" x14ac:dyDescent="0.25">
      <c r="A35" s="117" t="s">
        <v>379</v>
      </c>
      <c r="B35" s="118" t="s">
        <v>443</v>
      </c>
      <c r="C35" s="118" t="s">
        <v>439</v>
      </c>
      <c r="D35" s="119">
        <v>42992</v>
      </c>
      <c r="E35" s="118">
        <v>3</v>
      </c>
      <c r="F35" s="118">
        <v>3</v>
      </c>
      <c r="G35" s="121">
        <v>13.26</v>
      </c>
    </row>
    <row r="36" spans="1:7" ht="75" x14ac:dyDescent="0.25">
      <c r="A36" s="117" t="s">
        <v>380</v>
      </c>
      <c r="B36" s="118" t="s">
        <v>443</v>
      </c>
      <c r="C36" s="118" t="s">
        <v>439</v>
      </c>
      <c r="D36" s="119">
        <v>42992</v>
      </c>
      <c r="E36" s="118">
        <v>3</v>
      </c>
      <c r="F36" s="118">
        <v>3</v>
      </c>
      <c r="G36" s="121">
        <v>19.799999999999997</v>
      </c>
    </row>
    <row r="37" spans="1:7" ht="90" x14ac:dyDescent="0.25">
      <c r="A37" s="117" t="s">
        <v>381</v>
      </c>
      <c r="B37" s="118" t="s">
        <v>443</v>
      </c>
      <c r="C37" s="118" t="s">
        <v>439</v>
      </c>
      <c r="D37" s="119">
        <v>42992</v>
      </c>
      <c r="E37" s="118">
        <v>3</v>
      </c>
      <c r="F37" s="118">
        <v>3</v>
      </c>
      <c r="G37" s="121">
        <v>7.98</v>
      </c>
    </row>
    <row r="38" spans="1:7" ht="75" x14ac:dyDescent="0.25">
      <c r="A38" s="117" t="s">
        <v>382</v>
      </c>
      <c r="B38" s="118" t="s">
        <v>443</v>
      </c>
      <c r="C38" s="118" t="s">
        <v>439</v>
      </c>
      <c r="D38" s="119">
        <v>42992</v>
      </c>
      <c r="E38" s="118">
        <v>3</v>
      </c>
      <c r="F38" s="118">
        <v>3</v>
      </c>
      <c r="G38" s="121">
        <v>32.730000000000004</v>
      </c>
    </row>
    <row r="39" spans="1:7" ht="75" x14ac:dyDescent="0.25">
      <c r="A39" s="117" t="s">
        <v>385</v>
      </c>
      <c r="B39" s="118" t="s">
        <v>443</v>
      </c>
      <c r="C39" s="118" t="s">
        <v>439</v>
      </c>
      <c r="D39" s="119">
        <v>42992</v>
      </c>
      <c r="E39" s="118">
        <v>3</v>
      </c>
      <c r="F39" s="118">
        <v>3</v>
      </c>
      <c r="G39" s="121">
        <v>16.559999999999999</v>
      </c>
    </row>
    <row r="40" spans="1:7" ht="75" x14ac:dyDescent="0.25">
      <c r="A40" s="117" t="s">
        <v>386</v>
      </c>
      <c r="B40" s="118" t="s">
        <v>443</v>
      </c>
      <c r="C40" s="118" t="s">
        <v>439</v>
      </c>
      <c r="D40" s="119">
        <v>42992</v>
      </c>
      <c r="E40" s="118">
        <v>3</v>
      </c>
      <c r="F40" s="118">
        <v>3</v>
      </c>
      <c r="G40" s="121">
        <v>21.06</v>
      </c>
    </row>
    <row r="41" spans="1:7" ht="60" x14ac:dyDescent="0.25">
      <c r="A41" s="117" t="s">
        <v>280</v>
      </c>
      <c r="B41" s="118" t="s">
        <v>443</v>
      </c>
      <c r="C41" s="118" t="s">
        <v>439</v>
      </c>
      <c r="D41" s="119">
        <v>42992</v>
      </c>
      <c r="E41" s="118">
        <v>2</v>
      </c>
      <c r="F41" s="118">
        <v>2</v>
      </c>
      <c r="G41" s="121">
        <v>26.08</v>
      </c>
    </row>
    <row r="42" spans="1:7" ht="30" x14ac:dyDescent="0.25">
      <c r="A42" s="117" t="s">
        <v>295</v>
      </c>
      <c r="B42" s="118" t="s">
        <v>443</v>
      </c>
      <c r="C42" s="118" t="s">
        <v>439</v>
      </c>
      <c r="D42" s="119">
        <v>42992</v>
      </c>
      <c r="E42" s="118">
        <v>3</v>
      </c>
      <c r="F42" s="118">
        <v>3</v>
      </c>
      <c r="G42" s="121">
        <v>4.47</v>
      </c>
    </row>
    <row r="43" spans="1:7" ht="45" x14ac:dyDescent="0.25">
      <c r="A43" s="117" t="s">
        <v>347</v>
      </c>
      <c r="B43" s="118" t="s">
        <v>444</v>
      </c>
      <c r="C43" s="118" t="s">
        <v>439</v>
      </c>
      <c r="D43" s="119">
        <v>42992</v>
      </c>
      <c r="E43" s="118">
        <v>5</v>
      </c>
      <c r="F43" s="118">
        <v>5</v>
      </c>
      <c r="G43" s="121">
        <v>520</v>
      </c>
    </row>
    <row r="44" spans="1:7" ht="60" x14ac:dyDescent="0.25">
      <c r="A44" s="117" t="s">
        <v>332</v>
      </c>
      <c r="B44" s="118" t="s">
        <v>442</v>
      </c>
      <c r="C44" s="118" t="s">
        <v>439</v>
      </c>
      <c r="D44" s="119">
        <v>42992</v>
      </c>
      <c r="E44" s="118">
        <v>3</v>
      </c>
      <c r="F44" s="118">
        <v>3</v>
      </c>
      <c r="G44" s="121">
        <v>23.549999999999997</v>
      </c>
    </row>
    <row r="45" spans="1:7" ht="45" x14ac:dyDescent="0.25">
      <c r="A45" s="117" t="s">
        <v>345</v>
      </c>
      <c r="B45" s="118" t="s">
        <v>442</v>
      </c>
      <c r="C45" s="118" t="s">
        <v>439</v>
      </c>
      <c r="D45" s="119">
        <v>42992</v>
      </c>
      <c r="E45" s="118">
        <v>5</v>
      </c>
      <c r="F45" s="118">
        <v>5</v>
      </c>
      <c r="G45" s="121">
        <v>27.549999999999997</v>
      </c>
    </row>
    <row r="46" spans="1:7" ht="45" x14ac:dyDescent="0.25">
      <c r="A46" s="117" t="s">
        <v>410</v>
      </c>
      <c r="B46" s="118" t="s">
        <v>443</v>
      </c>
      <c r="C46" s="118" t="s">
        <v>439</v>
      </c>
      <c r="D46" s="119">
        <v>42992</v>
      </c>
      <c r="E46" s="118">
        <v>1</v>
      </c>
      <c r="F46" s="118">
        <v>1</v>
      </c>
      <c r="G46" s="121">
        <v>33.54</v>
      </c>
    </row>
    <row r="47" spans="1:7" ht="60" x14ac:dyDescent="0.25">
      <c r="A47" s="117" t="s">
        <v>415</v>
      </c>
      <c r="B47" s="118" t="s">
        <v>443</v>
      </c>
      <c r="C47" s="118" t="s">
        <v>439</v>
      </c>
      <c r="D47" s="119">
        <v>42992</v>
      </c>
      <c r="E47" s="118">
        <v>3</v>
      </c>
      <c r="F47" s="118">
        <v>3</v>
      </c>
      <c r="G47" s="121">
        <v>34.32</v>
      </c>
    </row>
    <row r="48" spans="1:7" ht="180" x14ac:dyDescent="0.25">
      <c r="A48" s="117" t="s">
        <v>412</v>
      </c>
      <c r="B48" s="118" t="s">
        <v>444</v>
      </c>
      <c r="C48" s="118" t="s">
        <v>439</v>
      </c>
      <c r="D48" s="119">
        <v>42992</v>
      </c>
      <c r="E48" s="118">
        <v>1</v>
      </c>
      <c r="F48" s="118">
        <v>1</v>
      </c>
      <c r="G48" s="121">
        <v>79</v>
      </c>
    </row>
    <row r="49" spans="1:7" ht="60" x14ac:dyDescent="0.25">
      <c r="A49" s="117" t="s">
        <v>413</v>
      </c>
      <c r="B49" s="118" t="s">
        <v>443</v>
      </c>
      <c r="C49" s="118" t="s">
        <v>439</v>
      </c>
      <c r="D49" s="119">
        <v>42992</v>
      </c>
      <c r="E49" s="118">
        <v>3</v>
      </c>
      <c r="F49" s="118">
        <v>3</v>
      </c>
      <c r="G49" s="121">
        <v>31.29</v>
      </c>
    </row>
    <row r="50" spans="1:7" ht="60" x14ac:dyDescent="0.25">
      <c r="A50" s="117" t="s">
        <v>414</v>
      </c>
      <c r="B50" s="118" t="s">
        <v>444</v>
      </c>
      <c r="C50" s="118" t="s">
        <v>439</v>
      </c>
      <c r="D50" s="119">
        <v>42992</v>
      </c>
      <c r="E50" s="118">
        <v>3</v>
      </c>
      <c r="F50" s="118">
        <v>3</v>
      </c>
      <c r="G50" s="121">
        <v>33.119999999999997</v>
      </c>
    </row>
    <row r="51" spans="1:7" ht="60" x14ac:dyDescent="0.25">
      <c r="A51" s="117" t="s">
        <v>416</v>
      </c>
      <c r="B51" s="118" t="s">
        <v>443</v>
      </c>
      <c r="C51" s="118" t="s">
        <v>439</v>
      </c>
      <c r="D51" s="119">
        <v>42992</v>
      </c>
      <c r="E51" s="118">
        <v>3</v>
      </c>
      <c r="F51" s="118">
        <v>3</v>
      </c>
      <c r="G51" s="121">
        <v>33.99</v>
      </c>
    </row>
    <row r="52" spans="1:7" ht="30" x14ac:dyDescent="0.25">
      <c r="A52" s="117" t="s">
        <v>417</v>
      </c>
      <c r="B52" s="118" t="s">
        <v>446</v>
      </c>
      <c r="C52" s="118" t="s">
        <v>439</v>
      </c>
      <c r="D52" s="119">
        <v>42992</v>
      </c>
      <c r="E52" s="118">
        <v>5</v>
      </c>
      <c r="F52" s="118">
        <v>5</v>
      </c>
      <c r="G52" s="121">
        <v>39.900000000000006</v>
      </c>
    </row>
    <row r="53" spans="1:7" ht="30" x14ac:dyDescent="0.25">
      <c r="A53" s="117" t="s">
        <v>418</v>
      </c>
      <c r="B53" s="118" t="s">
        <v>443</v>
      </c>
      <c r="C53" s="118" t="s">
        <v>439</v>
      </c>
      <c r="D53" s="119">
        <v>42992</v>
      </c>
      <c r="E53" s="118">
        <v>3</v>
      </c>
      <c r="F53" s="118">
        <v>3</v>
      </c>
      <c r="G53" s="121">
        <v>39.839999999999996</v>
      </c>
    </row>
    <row r="54" spans="1:7" ht="60.75" thickBot="1" x14ac:dyDescent="0.3">
      <c r="A54" s="117" t="s">
        <v>419</v>
      </c>
      <c r="B54" s="118" t="s">
        <v>442</v>
      </c>
      <c r="C54" s="118" t="s">
        <v>439</v>
      </c>
      <c r="D54" s="119">
        <v>42992</v>
      </c>
      <c r="E54" s="118">
        <v>3</v>
      </c>
      <c r="F54" s="118">
        <v>3</v>
      </c>
      <c r="G54" s="121">
        <v>23.25</v>
      </c>
    </row>
    <row r="55" spans="1:7" ht="16.5" thickTop="1" thickBot="1" x14ac:dyDescent="0.3">
      <c r="A55" s="122" t="s">
        <v>249</v>
      </c>
      <c r="B55" s="97"/>
      <c r="C55" s="97"/>
      <c r="D55" s="97"/>
      <c r="E55" s="97"/>
      <c r="F55" s="123"/>
      <c r="G55" s="124">
        <v>6686.2</v>
      </c>
    </row>
    <row r="56" spans="1:7" ht="15.75" thickTop="1" x14ac:dyDescent="0.25">
      <c r="B56"/>
      <c r="C56"/>
      <c r="D56"/>
      <c r="E56"/>
    </row>
    <row r="57" spans="1:7" x14ac:dyDescent="0.25">
      <c r="B57"/>
      <c r="C57"/>
      <c r="D57"/>
      <c r="E57"/>
    </row>
    <row r="58" spans="1:7" x14ac:dyDescent="0.25">
      <c r="B58"/>
      <c r="C58"/>
      <c r="D58"/>
      <c r="E58"/>
    </row>
    <row r="59" spans="1:7" x14ac:dyDescent="0.25">
      <c r="B59"/>
      <c r="C59"/>
      <c r="D59"/>
      <c r="E59"/>
    </row>
    <row r="60" spans="1:7" x14ac:dyDescent="0.25">
      <c r="B60"/>
      <c r="C60"/>
      <c r="D60"/>
      <c r="E60"/>
    </row>
    <row r="61" spans="1:7" x14ac:dyDescent="0.25">
      <c r="B61"/>
      <c r="C61"/>
      <c r="D61"/>
      <c r="E61"/>
    </row>
    <row r="62" spans="1:7" x14ac:dyDescent="0.25">
      <c r="B62"/>
      <c r="C62"/>
      <c r="D62"/>
      <c r="E62"/>
    </row>
    <row r="63" spans="1:7" x14ac:dyDescent="0.25">
      <c r="B63"/>
      <c r="C63"/>
      <c r="D63"/>
      <c r="E63"/>
    </row>
    <row r="64" spans="1:7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bW5l0AFUa0GSC9pkDEs/R5iCseozVUsdC5U32jQ+HA3+BB6rSgfq2GtYAB8x3+Im5U4JMszGUOO7ve8AhS9tlA==" saltValue="I6jqNiMMDf45j4Yn2++sm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showRowColHeaders="0" workbookViewId="0">
      <selection activeCell="B12" sqref="B12"/>
    </sheetView>
  </sheetViews>
  <sheetFormatPr defaultRowHeight="15" x14ac:dyDescent="0.25"/>
  <cols>
    <col min="1" max="1" width="63.28515625" customWidth="1"/>
    <col min="2" max="2" width="16.28515625" style="160" customWidth="1"/>
    <col min="3" max="3" width="29.28515625" style="113" customWidth="1"/>
    <col min="4" max="4" width="14.7109375" style="96" customWidth="1"/>
    <col min="5" max="5" width="19.7109375" style="9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165" t="s">
        <v>420</v>
      </c>
      <c r="B1" s="112"/>
      <c r="G1" s="224"/>
    </row>
    <row r="2" spans="1:15" ht="16.5" thickTop="1" thickBot="1" x14ac:dyDescent="0.3">
      <c r="A2" s="166" t="s">
        <v>3</v>
      </c>
      <c r="B2" s="114">
        <v>210031</v>
      </c>
      <c r="G2" s="224"/>
    </row>
    <row r="3" spans="1:15" ht="26.25" customHeight="1" thickTop="1" thickBot="1" x14ac:dyDescent="0.3">
      <c r="G3" s="225"/>
    </row>
    <row r="4" spans="1:15" s="95" customFormat="1" ht="31.5" thickTop="1" thickBot="1" x14ac:dyDescent="0.3">
      <c r="A4" s="128" t="s">
        <v>6</v>
      </c>
      <c r="B4" s="129" t="s">
        <v>11</v>
      </c>
      <c r="C4" s="129" t="s">
        <v>16</v>
      </c>
      <c r="D4" s="130" t="s">
        <v>10</v>
      </c>
      <c r="E4" s="129" t="s">
        <v>7</v>
      </c>
      <c r="F4" s="129" t="s">
        <v>12</v>
      </c>
      <c r="G4" s="116" t="s">
        <v>256</v>
      </c>
      <c r="H4"/>
      <c r="I4"/>
      <c r="J4"/>
      <c r="K4"/>
      <c r="L4"/>
      <c r="M4"/>
      <c r="N4"/>
      <c r="O4"/>
    </row>
    <row r="5" spans="1:15" s="111" customFormat="1" ht="30.75" thickTop="1" x14ac:dyDescent="0.25">
      <c r="A5" s="117" t="s">
        <v>284</v>
      </c>
      <c r="B5" s="118" t="s">
        <v>449</v>
      </c>
      <c r="C5" s="118" t="s">
        <v>439</v>
      </c>
      <c r="D5" s="119">
        <v>42992</v>
      </c>
      <c r="E5" s="118">
        <v>50</v>
      </c>
      <c r="F5" s="118">
        <v>50</v>
      </c>
      <c r="G5" s="120">
        <v>50</v>
      </c>
      <c r="H5"/>
      <c r="I5"/>
      <c r="J5"/>
      <c r="K5"/>
      <c r="L5"/>
      <c r="M5"/>
      <c r="N5"/>
      <c r="O5"/>
    </row>
    <row r="6" spans="1:15" s="111" customFormat="1" ht="30" x14ac:dyDescent="0.25">
      <c r="A6" s="117" t="s">
        <v>285</v>
      </c>
      <c r="B6" s="118" t="s">
        <v>449</v>
      </c>
      <c r="C6" s="118" t="s">
        <v>439</v>
      </c>
      <c r="D6" s="119">
        <v>42992</v>
      </c>
      <c r="E6" s="118">
        <v>50</v>
      </c>
      <c r="F6" s="118">
        <v>50</v>
      </c>
      <c r="G6" s="121">
        <v>49</v>
      </c>
      <c r="H6"/>
      <c r="I6"/>
      <c r="J6"/>
      <c r="K6"/>
      <c r="L6"/>
      <c r="M6"/>
      <c r="N6"/>
      <c r="O6"/>
    </row>
    <row r="7" spans="1:15" s="111" customFormat="1" ht="30.75" thickBot="1" x14ac:dyDescent="0.3">
      <c r="A7" s="117" t="s">
        <v>286</v>
      </c>
      <c r="B7" s="118" t="s">
        <v>448</v>
      </c>
      <c r="C7" s="118" t="s">
        <v>439</v>
      </c>
      <c r="D7" s="119">
        <v>42992</v>
      </c>
      <c r="E7" s="118">
        <v>50</v>
      </c>
      <c r="F7" s="118">
        <v>50</v>
      </c>
      <c r="G7" s="121">
        <v>130.5</v>
      </c>
      <c r="H7"/>
      <c r="I7"/>
      <c r="J7"/>
      <c r="K7"/>
      <c r="L7"/>
      <c r="M7"/>
      <c r="N7"/>
      <c r="O7"/>
    </row>
    <row r="8" spans="1:15" s="125" customFormat="1" ht="16.5" thickTop="1" thickBot="1" x14ac:dyDescent="0.3">
      <c r="A8" s="122" t="s">
        <v>249</v>
      </c>
      <c r="B8" s="97"/>
      <c r="C8" s="97"/>
      <c r="D8" s="97"/>
      <c r="E8" s="97"/>
      <c r="F8" s="123"/>
      <c r="G8" s="124">
        <v>229.5</v>
      </c>
      <c r="H8"/>
      <c r="I8"/>
      <c r="J8"/>
      <c r="K8"/>
      <c r="L8"/>
      <c r="M8"/>
      <c r="N8"/>
      <c r="O8"/>
    </row>
    <row r="9" spans="1:15" s="125" customFormat="1" ht="15.75" thickTop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126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ht="15.75" thickBot="1" x14ac:dyDescent="0.3">
      <c r="B54"/>
      <c r="C54"/>
      <c r="D54"/>
      <c r="E54"/>
    </row>
    <row r="55" spans="2:5" ht="16.5" thickTop="1" thickBot="1" x14ac:dyDescent="0.3">
      <c r="B55"/>
      <c r="C55"/>
      <c r="D55"/>
      <c r="E55"/>
    </row>
    <row r="56" spans="2:5" ht="15.75" thickTop="1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5y2zGzbZNs5B3tq/kV6XjmteCwlqlghysOIfMFSu2PGNx7OfsYgNJYyvXr8g29no5UK9Jq4NdIx1C0gB2ny99w==" saltValue="VwY3GeDKE3WEOIgWWZEL8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FF3399"/>
  </sheetPr>
  <dimension ref="A1:R464"/>
  <sheetViews>
    <sheetView view="pageBreakPreview" zoomScale="85" zoomScaleNormal="100" zoomScaleSheetLayoutView="85" workbookViewId="0">
      <pane ySplit="1" topLeftCell="A2" activePane="bottomLeft" state="frozen"/>
      <selection activeCell="D1" sqref="D1"/>
      <selection pane="bottomLeft" activeCell="A2" sqref="A2"/>
    </sheetView>
  </sheetViews>
  <sheetFormatPr defaultColWidth="9.140625" defaultRowHeight="15" x14ac:dyDescent="0.25"/>
  <cols>
    <col min="1" max="1" width="23.5703125" style="103" customWidth="1"/>
    <col min="2" max="2" width="15.7109375" style="103" customWidth="1"/>
    <col min="3" max="3" width="17.140625" style="103" customWidth="1"/>
    <col min="4" max="4" width="13.85546875" style="105" customWidth="1"/>
    <col min="5" max="5" width="30" style="101" customWidth="1"/>
    <col min="6" max="6" width="12" style="105" customWidth="1"/>
    <col min="7" max="7" width="41.85546875" style="103" customWidth="1"/>
    <col min="8" max="8" width="17.140625" style="105" customWidth="1"/>
    <col min="9" max="9" width="18.85546875" style="105" customWidth="1"/>
    <col min="10" max="10" width="16.140625" style="106" customWidth="1"/>
    <col min="11" max="11" width="14" style="106" customWidth="1"/>
    <col min="12" max="12" width="16.7109375" style="105" customWidth="1"/>
    <col min="13" max="13" width="22.5703125" style="105" customWidth="1"/>
    <col min="14" max="14" width="19.85546875" style="105" bestFit="1" customWidth="1"/>
    <col min="15" max="15" width="19.5703125" style="105" customWidth="1"/>
    <col min="16" max="17" width="23.7109375" style="105" customWidth="1"/>
    <col min="18" max="18" width="30" style="101" customWidth="1"/>
    <col min="19" max="16384" width="9.140625" style="103"/>
  </cols>
  <sheetData>
    <row r="1" spans="1:18" s="100" customFormat="1" ht="31.5" x14ac:dyDescent="0.25">
      <c r="A1" s="99" t="s">
        <v>0</v>
      </c>
      <c r="B1" s="99" t="s">
        <v>1</v>
      </c>
      <c r="C1" s="99" t="s">
        <v>2</v>
      </c>
      <c r="D1" s="99" t="s">
        <v>3</v>
      </c>
      <c r="E1" s="99" t="s">
        <v>4</v>
      </c>
      <c r="F1" s="99" t="s">
        <v>5</v>
      </c>
      <c r="G1" s="99" t="s">
        <v>6</v>
      </c>
      <c r="H1" s="99" t="s">
        <v>247</v>
      </c>
      <c r="I1" s="99" t="s">
        <v>7</v>
      </c>
      <c r="J1" s="109" t="s">
        <v>8</v>
      </c>
      <c r="K1" s="109" t="s">
        <v>9</v>
      </c>
      <c r="L1" s="99" t="s">
        <v>10</v>
      </c>
      <c r="M1" s="99" t="s">
        <v>11</v>
      </c>
      <c r="N1" s="99" t="s">
        <v>12</v>
      </c>
      <c r="O1" s="99" t="s">
        <v>13</v>
      </c>
      <c r="P1" s="99" t="s">
        <v>14</v>
      </c>
      <c r="Q1" s="99" t="s">
        <v>15</v>
      </c>
      <c r="R1" s="99" t="s">
        <v>16</v>
      </c>
    </row>
    <row r="2" spans="1:18" ht="60" x14ac:dyDescent="0.25">
      <c r="A2" s="105" t="s">
        <v>265</v>
      </c>
      <c r="B2" s="101" t="s">
        <v>266</v>
      </c>
      <c r="C2" s="102">
        <v>43140</v>
      </c>
      <c r="D2" s="107">
        <v>100070</v>
      </c>
      <c r="E2" s="101" t="s">
        <v>267</v>
      </c>
      <c r="F2" s="105">
        <v>7</v>
      </c>
      <c r="G2" s="101" t="s">
        <v>281</v>
      </c>
      <c r="H2" s="105" t="s">
        <v>251</v>
      </c>
      <c r="I2" s="107">
        <v>5</v>
      </c>
      <c r="J2" s="106">
        <v>33.54</v>
      </c>
      <c r="K2" s="104">
        <f t="shared" ref="K2:K167" si="0">J2*I2</f>
        <v>167.7</v>
      </c>
      <c r="L2" s="108">
        <v>42933</v>
      </c>
      <c r="M2" s="108" t="s">
        <v>393</v>
      </c>
      <c r="N2" s="107">
        <v>5</v>
      </c>
      <c r="O2" s="110">
        <f>N2*J2</f>
        <v>167.7</v>
      </c>
      <c r="P2" s="158">
        <v>43131</v>
      </c>
      <c r="Q2" s="168" t="s">
        <v>502</v>
      </c>
      <c r="R2" s="101" t="s">
        <v>439</v>
      </c>
    </row>
    <row r="3" spans="1:18" ht="75" x14ac:dyDescent="0.25">
      <c r="A3" s="105" t="s">
        <v>265</v>
      </c>
      <c r="B3" s="101" t="s">
        <v>266</v>
      </c>
      <c r="C3" s="102">
        <v>43140</v>
      </c>
      <c r="D3" s="107">
        <v>150100</v>
      </c>
      <c r="E3" s="101" t="s">
        <v>268</v>
      </c>
      <c r="F3" s="105">
        <v>47</v>
      </c>
      <c r="G3" s="101" t="s">
        <v>304</v>
      </c>
      <c r="H3" s="105" t="s">
        <v>251</v>
      </c>
      <c r="I3" s="107">
        <v>2</v>
      </c>
      <c r="J3" s="106">
        <v>160</v>
      </c>
      <c r="K3" s="104">
        <f t="shared" si="0"/>
        <v>320</v>
      </c>
      <c r="L3" s="108">
        <v>42933</v>
      </c>
      <c r="M3" s="105" t="s">
        <v>393</v>
      </c>
      <c r="N3" s="107">
        <v>2</v>
      </c>
      <c r="O3" s="110">
        <f t="shared" ref="O3:O66" si="1">N3*J3</f>
        <v>320</v>
      </c>
      <c r="P3" s="158">
        <v>43131</v>
      </c>
      <c r="Q3" s="168" t="s">
        <v>502</v>
      </c>
      <c r="R3" s="101" t="s">
        <v>439</v>
      </c>
    </row>
    <row r="4" spans="1:18" ht="120" x14ac:dyDescent="0.25">
      <c r="A4" s="105" t="s">
        <v>265</v>
      </c>
      <c r="B4" s="101" t="s">
        <v>266</v>
      </c>
      <c r="C4" s="102">
        <v>43140</v>
      </c>
      <c r="D4" s="107">
        <v>100100</v>
      </c>
      <c r="E4" s="101" t="s">
        <v>269</v>
      </c>
      <c r="F4" s="105">
        <v>54</v>
      </c>
      <c r="G4" s="101" t="s">
        <v>310</v>
      </c>
      <c r="H4" s="105" t="s">
        <v>251</v>
      </c>
      <c r="I4" s="105">
        <v>10</v>
      </c>
      <c r="J4" s="106">
        <v>27.07</v>
      </c>
      <c r="K4" s="104">
        <f t="shared" si="0"/>
        <v>270.7</v>
      </c>
      <c r="L4" s="108">
        <v>42933</v>
      </c>
      <c r="M4" s="105" t="s">
        <v>394</v>
      </c>
      <c r="N4" s="107">
        <v>10</v>
      </c>
      <c r="O4" s="110">
        <f t="shared" si="1"/>
        <v>270.7</v>
      </c>
      <c r="P4" s="108">
        <v>42996</v>
      </c>
      <c r="Q4" s="155" t="s">
        <v>498</v>
      </c>
      <c r="R4" s="101" t="s">
        <v>439</v>
      </c>
    </row>
    <row r="5" spans="1:18" ht="75" x14ac:dyDescent="0.25">
      <c r="A5" s="105" t="s">
        <v>265</v>
      </c>
      <c r="B5" s="101" t="s">
        <v>266</v>
      </c>
      <c r="C5" s="102">
        <v>43140</v>
      </c>
      <c r="D5" s="107">
        <v>100100</v>
      </c>
      <c r="E5" s="101" t="s">
        <v>269</v>
      </c>
      <c r="F5" s="105">
        <v>67</v>
      </c>
      <c r="G5" s="101" t="s">
        <v>318</v>
      </c>
      <c r="H5" s="105" t="s">
        <v>251</v>
      </c>
      <c r="I5" s="105">
        <v>20</v>
      </c>
      <c r="J5" s="106">
        <v>1.59</v>
      </c>
      <c r="K5" s="104">
        <f t="shared" si="0"/>
        <v>31.8</v>
      </c>
      <c r="L5" s="108">
        <v>42933</v>
      </c>
      <c r="M5" s="108" t="s">
        <v>393</v>
      </c>
      <c r="N5" s="107">
        <v>20</v>
      </c>
      <c r="O5" s="110">
        <f t="shared" si="1"/>
        <v>31.8</v>
      </c>
      <c r="P5" s="158">
        <v>43131</v>
      </c>
      <c r="Q5" s="168" t="s">
        <v>502</v>
      </c>
      <c r="R5" s="101" t="s">
        <v>439</v>
      </c>
    </row>
    <row r="6" spans="1:18" ht="75" x14ac:dyDescent="0.25">
      <c r="A6" s="105" t="s">
        <v>265</v>
      </c>
      <c r="B6" s="101" t="s">
        <v>266</v>
      </c>
      <c r="C6" s="102">
        <v>43140</v>
      </c>
      <c r="D6" s="107">
        <v>100100</v>
      </c>
      <c r="E6" s="101" t="s">
        <v>269</v>
      </c>
      <c r="F6" s="105">
        <v>68</v>
      </c>
      <c r="G6" s="101" t="s">
        <v>318</v>
      </c>
      <c r="H6" s="105" t="s">
        <v>251</v>
      </c>
      <c r="I6" s="105">
        <v>30</v>
      </c>
      <c r="J6" s="106">
        <v>1.59</v>
      </c>
      <c r="K6" s="104">
        <f t="shared" si="0"/>
        <v>47.7</v>
      </c>
      <c r="L6" s="108">
        <v>42933</v>
      </c>
      <c r="M6" s="108" t="s">
        <v>393</v>
      </c>
      <c r="N6" s="107">
        <v>30</v>
      </c>
      <c r="O6" s="110">
        <f t="shared" si="1"/>
        <v>47.7</v>
      </c>
      <c r="P6" s="158">
        <v>43131</v>
      </c>
      <c r="Q6" s="168" t="s">
        <v>502</v>
      </c>
      <c r="R6" s="101" t="s">
        <v>439</v>
      </c>
    </row>
    <row r="7" spans="1:18" ht="90" x14ac:dyDescent="0.25">
      <c r="A7" s="105" t="s">
        <v>265</v>
      </c>
      <c r="B7" s="101" t="s">
        <v>266</v>
      </c>
      <c r="C7" s="102">
        <v>43140</v>
      </c>
      <c r="D7" s="107">
        <v>130000</v>
      </c>
      <c r="E7" s="101" t="s">
        <v>254</v>
      </c>
      <c r="F7" s="105">
        <v>9</v>
      </c>
      <c r="G7" s="101" t="s">
        <v>282</v>
      </c>
      <c r="H7" s="105" t="s">
        <v>251</v>
      </c>
      <c r="I7" s="105">
        <v>2</v>
      </c>
      <c r="J7" s="106">
        <v>6.57</v>
      </c>
      <c r="K7" s="104">
        <f t="shared" si="0"/>
        <v>13.14</v>
      </c>
      <c r="L7" s="108">
        <v>42933</v>
      </c>
      <c r="M7" s="105" t="s">
        <v>394</v>
      </c>
      <c r="N7" s="107">
        <v>2</v>
      </c>
      <c r="O7" s="110">
        <f t="shared" si="1"/>
        <v>13.14</v>
      </c>
      <c r="P7" s="108">
        <v>42996</v>
      </c>
      <c r="Q7" s="155" t="s">
        <v>498</v>
      </c>
      <c r="R7" s="101" t="s">
        <v>439</v>
      </c>
    </row>
    <row r="8" spans="1:18" ht="60" x14ac:dyDescent="0.25">
      <c r="A8" s="105" t="s">
        <v>265</v>
      </c>
      <c r="B8" s="101" t="s">
        <v>266</v>
      </c>
      <c r="C8" s="102">
        <v>43140</v>
      </c>
      <c r="D8" s="107">
        <v>130000</v>
      </c>
      <c r="E8" s="101" t="s">
        <v>254</v>
      </c>
      <c r="F8" s="105">
        <v>34</v>
      </c>
      <c r="G8" s="101" t="s">
        <v>292</v>
      </c>
      <c r="H8" s="105" t="s">
        <v>251</v>
      </c>
      <c r="I8" s="105">
        <v>30</v>
      </c>
      <c r="J8" s="106">
        <v>1.1000000000000001</v>
      </c>
      <c r="K8" s="104">
        <f t="shared" si="0"/>
        <v>33</v>
      </c>
      <c r="L8" s="108">
        <v>42933</v>
      </c>
      <c r="M8" s="105" t="s">
        <v>394</v>
      </c>
      <c r="N8" s="107">
        <v>30</v>
      </c>
      <c r="O8" s="110">
        <f t="shared" si="1"/>
        <v>33</v>
      </c>
      <c r="P8" s="108">
        <v>42996</v>
      </c>
      <c r="Q8" s="155" t="s">
        <v>498</v>
      </c>
      <c r="R8" s="101" t="s">
        <v>439</v>
      </c>
    </row>
    <row r="9" spans="1:18" ht="75" x14ac:dyDescent="0.25">
      <c r="A9" s="105" t="s">
        <v>265</v>
      </c>
      <c r="B9" s="101" t="s">
        <v>266</v>
      </c>
      <c r="C9" s="102">
        <v>43140</v>
      </c>
      <c r="D9" s="107">
        <v>130000</v>
      </c>
      <c r="E9" s="101" t="s">
        <v>254</v>
      </c>
      <c r="F9" s="105">
        <v>46</v>
      </c>
      <c r="G9" s="101" t="s">
        <v>303</v>
      </c>
      <c r="H9" s="105" t="s">
        <v>251</v>
      </c>
      <c r="I9" s="105">
        <v>5</v>
      </c>
      <c r="J9" s="106">
        <v>401.3</v>
      </c>
      <c r="K9" s="104">
        <f t="shared" si="0"/>
        <v>2006.5</v>
      </c>
      <c r="L9" s="108">
        <v>42933</v>
      </c>
      <c r="M9" s="105" t="s">
        <v>394</v>
      </c>
      <c r="N9" s="107">
        <v>5</v>
      </c>
      <c r="O9" s="110">
        <f t="shared" si="1"/>
        <v>2006.5</v>
      </c>
      <c r="P9" s="108">
        <v>42996</v>
      </c>
      <c r="Q9" s="155" t="s">
        <v>498</v>
      </c>
      <c r="R9" s="101" t="s">
        <v>439</v>
      </c>
    </row>
    <row r="10" spans="1:18" ht="45" x14ac:dyDescent="0.25">
      <c r="A10" s="105" t="s">
        <v>265</v>
      </c>
      <c r="B10" s="101" t="s">
        <v>266</v>
      </c>
      <c r="C10" s="102">
        <v>43140</v>
      </c>
      <c r="D10" s="107">
        <v>130000</v>
      </c>
      <c r="E10" s="101" t="s">
        <v>254</v>
      </c>
      <c r="F10" s="105">
        <v>57</v>
      </c>
      <c r="G10" s="101" t="s">
        <v>311</v>
      </c>
      <c r="H10" s="105" t="s">
        <v>251</v>
      </c>
      <c r="I10" s="105">
        <v>1</v>
      </c>
      <c r="J10" s="106">
        <v>0.6</v>
      </c>
      <c r="K10" s="104">
        <f t="shared" si="0"/>
        <v>0.6</v>
      </c>
      <c r="L10" s="108">
        <v>42933</v>
      </c>
      <c r="M10" s="105" t="s">
        <v>394</v>
      </c>
      <c r="N10" s="107">
        <v>1</v>
      </c>
      <c r="O10" s="110">
        <f t="shared" si="1"/>
        <v>0.6</v>
      </c>
      <c r="P10" s="108">
        <v>42996</v>
      </c>
      <c r="Q10" s="155" t="s">
        <v>498</v>
      </c>
      <c r="R10" s="101" t="s">
        <v>439</v>
      </c>
    </row>
    <row r="11" spans="1:18" ht="45" x14ac:dyDescent="0.25">
      <c r="A11" s="105" t="s">
        <v>265</v>
      </c>
      <c r="B11" s="101" t="s">
        <v>266</v>
      </c>
      <c r="C11" s="102">
        <v>43140</v>
      </c>
      <c r="D11" s="107">
        <v>130000</v>
      </c>
      <c r="E11" s="101" t="s">
        <v>254</v>
      </c>
      <c r="F11" s="105">
        <v>58</v>
      </c>
      <c r="G11" s="101" t="s">
        <v>312</v>
      </c>
      <c r="H11" s="105" t="s">
        <v>251</v>
      </c>
      <c r="I11" s="105">
        <v>1</v>
      </c>
      <c r="J11" s="106">
        <v>0.6</v>
      </c>
      <c r="K11" s="104">
        <f t="shared" si="0"/>
        <v>0.6</v>
      </c>
      <c r="L11" s="108">
        <v>42933</v>
      </c>
      <c r="M11" s="105" t="s">
        <v>394</v>
      </c>
      <c r="N11" s="107">
        <v>1</v>
      </c>
      <c r="O11" s="110">
        <f t="shared" si="1"/>
        <v>0.6</v>
      </c>
      <c r="P11" s="108">
        <v>42996</v>
      </c>
      <c r="Q11" s="155" t="s">
        <v>498</v>
      </c>
      <c r="R11" s="101" t="s">
        <v>439</v>
      </c>
    </row>
    <row r="12" spans="1:18" ht="45" x14ac:dyDescent="0.25">
      <c r="A12" s="105" t="s">
        <v>265</v>
      </c>
      <c r="B12" s="101" t="s">
        <v>266</v>
      </c>
      <c r="C12" s="102">
        <v>43140</v>
      </c>
      <c r="D12" s="107">
        <v>130000</v>
      </c>
      <c r="E12" s="101" t="s">
        <v>254</v>
      </c>
      <c r="F12" s="105">
        <v>59</v>
      </c>
      <c r="G12" s="101" t="s">
        <v>313</v>
      </c>
      <c r="H12" s="105" t="s">
        <v>251</v>
      </c>
      <c r="I12" s="105">
        <v>1</v>
      </c>
      <c r="J12" s="106">
        <v>0.6</v>
      </c>
      <c r="K12" s="104">
        <f t="shared" si="0"/>
        <v>0.6</v>
      </c>
      <c r="L12" s="108">
        <v>42933</v>
      </c>
      <c r="M12" s="105" t="s">
        <v>394</v>
      </c>
      <c r="N12" s="107">
        <v>1</v>
      </c>
      <c r="O12" s="110">
        <f t="shared" si="1"/>
        <v>0.6</v>
      </c>
      <c r="P12" s="108">
        <v>42996</v>
      </c>
      <c r="Q12" s="155" t="s">
        <v>498</v>
      </c>
      <c r="R12" s="101" t="s">
        <v>439</v>
      </c>
    </row>
    <row r="13" spans="1:18" ht="45" x14ac:dyDescent="0.25">
      <c r="A13" s="105" t="s">
        <v>265</v>
      </c>
      <c r="B13" s="101" t="s">
        <v>266</v>
      </c>
      <c r="C13" s="102">
        <v>43140</v>
      </c>
      <c r="D13" s="107">
        <v>130000</v>
      </c>
      <c r="E13" s="101" t="s">
        <v>254</v>
      </c>
      <c r="F13" s="105">
        <v>92</v>
      </c>
      <c r="G13" s="101" t="s">
        <v>160</v>
      </c>
      <c r="H13" s="105" t="s">
        <v>251</v>
      </c>
      <c r="I13" s="105">
        <v>20</v>
      </c>
      <c r="J13" s="106">
        <v>1.43</v>
      </c>
      <c r="K13" s="104">
        <f t="shared" si="0"/>
        <v>28.599999999999998</v>
      </c>
      <c r="L13" s="108">
        <v>42933</v>
      </c>
      <c r="M13" s="105" t="s">
        <v>394</v>
      </c>
      <c r="N13" s="105">
        <v>20</v>
      </c>
      <c r="O13" s="110">
        <f t="shared" si="1"/>
        <v>28.599999999999998</v>
      </c>
      <c r="P13" s="108">
        <v>42996</v>
      </c>
      <c r="Q13" s="155" t="s">
        <v>498</v>
      </c>
      <c r="R13" s="101" t="s">
        <v>439</v>
      </c>
    </row>
    <row r="14" spans="1:18" ht="45" x14ac:dyDescent="0.25">
      <c r="A14" s="105" t="s">
        <v>265</v>
      </c>
      <c r="B14" s="101" t="s">
        <v>266</v>
      </c>
      <c r="C14" s="102">
        <v>43140</v>
      </c>
      <c r="D14" s="107">
        <v>130000</v>
      </c>
      <c r="E14" s="101" t="s">
        <v>254</v>
      </c>
      <c r="F14" s="105">
        <v>94</v>
      </c>
      <c r="G14" s="101" t="s">
        <v>330</v>
      </c>
      <c r="H14" s="105" t="s">
        <v>251</v>
      </c>
      <c r="I14" s="105">
        <v>20</v>
      </c>
      <c r="J14" s="106">
        <v>1.52</v>
      </c>
      <c r="K14" s="104">
        <f t="shared" si="0"/>
        <v>30.4</v>
      </c>
      <c r="L14" s="108">
        <v>42933</v>
      </c>
      <c r="M14" s="105" t="s">
        <v>394</v>
      </c>
      <c r="N14" s="105">
        <v>20</v>
      </c>
      <c r="O14" s="110">
        <f t="shared" si="1"/>
        <v>30.4</v>
      </c>
      <c r="P14" s="108">
        <v>42996</v>
      </c>
      <c r="Q14" s="155" t="s">
        <v>498</v>
      </c>
      <c r="R14" s="101" t="s">
        <v>439</v>
      </c>
    </row>
    <row r="15" spans="1:18" ht="90" x14ac:dyDescent="0.25">
      <c r="A15" s="105" t="s">
        <v>265</v>
      </c>
      <c r="B15" s="101" t="s">
        <v>266</v>
      </c>
      <c r="C15" s="102">
        <v>43140</v>
      </c>
      <c r="D15" s="107">
        <v>130000</v>
      </c>
      <c r="E15" s="101" t="s">
        <v>254</v>
      </c>
      <c r="F15" s="105">
        <v>119</v>
      </c>
      <c r="G15" s="101" t="s">
        <v>348</v>
      </c>
      <c r="H15" s="105" t="s">
        <v>251</v>
      </c>
      <c r="I15" s="105">
        <v>2</v>
      </c>
      <c r="J15" s="106">
        <v>12.2</v>
      </c>
      <c r="K15" s="104">
        <f t="shared" si="0"/>
        <v>24.4</v>
      </c>
      <c r="L15" s="108">
        <v>42933</v>
      </c>
      <c r="M15" s="105" t="s">
        <v>394</v>
      </c>
      <c r="N15" s="105">
        <v>2</v>
      </c>
      <c r="O15" s="110">
        <f t="shared" si="1"/>
        <v>24.4</v>
      </c>
      <c r="P15" s="108">
        <v>42996</v>
      </c>
      <c r="Q15" s="155" t="s">
        <v>498</v>
      </c>
      <c r="R15" s="101" t="s">
        <v>439</v>
      </c>
    </row>
    <row r="16" spans="1:18" ht="90" x14ac:dyDescent="0.25">
      <c r="A16" s="105" t="s">
        <v>265</v>
      </c>
      <c r="B16" s="101" t="s">
        <v>266</v>
      </c>
      <c r="C16" s="102">
        <v>43140</v>
      </c>
      <c r="D16" s="107">
        <v>130000</v>
      </c>
      <c r="E16" s="101" t="s">
        <v>254</v>
      </c>
      <c r="F16" s="105">
        <v>131</v>
      </c>
      <c r="G16" s="101" t="s">
        <v>359</v>
      </c>
      <c r="H16" s="105" t="s">
        <v>251</v>
      </c>
      <c r="I16" s="105">
        <v>8</v>
      </c>
      <c r="J16" s="106">
        <v>46.63</v>
      </c>
      <c r="K16" s="104">
        <f t="shared" si="0"/>
        <v>373.04</v>
      </c>
      <c r="L16" s="108">
        <v>42933</v>
      </c>
      <c r="M16" s="105" t="s">
        <v>394</v>
      </c>
      <c r="N16" s="105">
        <v>8</v>
      </c>
      <c r="O16" s="110">
        <f t="shared" si="1"/>
        <v>373.04</v>
      </c>
      <c r="P16" s="108">
        <v>42996</v>
      </c>
      <c r="Q16" s="155" t="s">
        <v>498</v>
      </c>
      <c r="R16" s="101" t="s">
        <v>439</v>
      </c>
    </row>
    <row r="17" spans="1:18" ht="90" x14ac:dyDescent="0.25">
      <c r="A17" s="105" t="s">
        <v>265</v>
      </c>
      <c r="B17" s="101" t="s">
        <v>266</v>
      </c>
      <c r="C17" s="102">
        <v>43140</v>
      </c>
      <c r="D17" s="107">
        <v>130000</v>
      </c>
      <c r="E17" s="101" t="s">
        <v>254</v>
      </c>
      <c r="F17" s="105">
        <v>132</v>
      </c>
      <c r="G17" s="101" t="s">
        <v>360</v>
      </c>
      <c r="H17" s="105" t="s">
        <v>251</v>
      </c>
      <c r="I17" s="105">
        <v>3</v>
      </c>
      <c r="J17" s="106">
        <v>24.75</v>
      </c>
      <c r="K17" s="104">
        <f t="shared" si="0"/>
        <v>74.25</v>
      </c>
      <c r="L17" s="108">
        <v>42933</v>
      </c>
      <c r="M17" s="105" t="s">
        <v>394</v>
      </c>
      <c r="N17" s="105">
        <v>3</v>
      </c>
      <c r="O17" s="110">
        <f t="shared" si="1"/>
        <v>74.25</v>
      </c>
      <c r="P17" s="108">
        <v>42996</v>
      </c>
      <c r="Q17" s="155" t="s">
        <v>498</v>
      </c>
      <c r="R17" s="101" t="s">
        <v>439</v>
      </c>
    </row>
    <row r="18" spans="1:18" ht="90" x14ac:dyDescent="0.25">
      <c r="A18" s="105" t="s">
        <v>265</v>
      </c>
      <c r="B18" s="101" t="s">
        <v>266</v>
      </c>
      <c r="C18" s="102">
        <v>43140</v>
      </c>
      <c r="D18" s="107">
        <v>130000</v>
      </c>
      <c r="E18" s="101" t="s">
        <v>254</v>
      </c>
      <c r="F18" s="105">
        <v>133</v>
      </c>
      <c r="G18" s="101" t="s">
        <v>361</v>
      </c>
      <c r="H18" s="105" t="s">
        <v>251</v>
      </c>
      <c r="I18" s="105">
        <v>7</v>
      </c>
      <c r="J18" s="106">
        <v>24.75</v>
      </c>
      <c r="K18" s="104">
        <f t="shared" si="0"/>
        <v>173.25</v>
      </c>
      <c r="L18" s="108">
        <v>42933</v>
      </c>
      <c r="M18" s="105" t="s">
        <v>394</v>
      </c>
      <c r="N18" s="105">
        <v>7</v>
      </c>
      <c r="O18" s="110">
        <f t="shared" si="1"/>
        <v>173.25</v>
      </c>
      <c r="P18" s="108">
        <v>42996</v>
      </c>
      <c r="Q18" s="155" t="s">
        <v>498</v>
      </c>
      <c r="R18" s="101" t="s">
        <v>439</v>
      </c>
    </row>
    <row r="19" spans="1:18" ht="90" x14ac:dyDescent="0.25">
      <c r="A19" s="105" t="s">
        <v>265</v>
      </c>
      <c r="B19" s="101" t="s">
        <v>266</v>
      </c>
      <c r="C19" s="102">
        <v>43140</v>
      </c>
      <c r="D19" s="107">
        <v>130000</v>
      </c>
      <c r="E19" s="101" t="s">
        <v>254</v>
      </c>
      <c r="F19" s="105">
        <v>134</v>
      </c>
      <c r="G19" s="101" t="s">
        <v>362</v>
      </c>
      <c r="H19" s="105" t="s">
        <v>251</v>
      </c>
      <c r="I19" s="105">
        <v>5</v>
      </c>
      <c r="J19" s="106">
        <v>46.87</v>
      </c>
      <c r="K19" s="104">
        <f t="shared" si="0"/>
        <v>234.35</v>
      </c>
      <c r="L19" s="108">
        <v>42933</v>
      </c>
      <c r="M19" s="105" t="s">
        <v>394</v>
      </c>
      <c r="N19" s="105">
        <v>5</v>
      </c>
      <c r="O19" s="110">
        <f t="shared" si="1"/>
        <v>234.35</v>
      </c>
      <c r="P19" s="108">
        <v>42996</v>
      </c>
      <c r="Q19" s="155" t="s">
        <v>498</v>
      </c>
      <c r="R19" s="101" t="s">
        <v>439</v>
      </c>
    </row>
    <row r="20" spans="1:18" ht="90" x14ac:dyDescent="0.25">
      <c r="A20" s="105" t="s">
        <v>265</v>
      </c>
      <c r="B20" s="101" t="s">
        <v>266</v>
      </c>
      <c r="C20" s="102">
        <v>43140</v>
      </c>
      <c r="D20" s="107">
        <v>130000</v>
      </c>
      <c r="E20" s="101" t="s">
        <v>254</v>
      </c>
      <c r="F20" s="105">
        <v>135</v>
      </c>
      <c r="G20" s="101" t="s">
        <v>363</v>
      </c>
      <c r="H20" s="105" t="s">
        <v>251</v>
      </c>
      <c r="I20" s="105">
        <v>3</v>
      </c>
      <c r="J20" s="106">
        <v>24.75</v>
      </c>
      <c r="K20" s="104">
        <f t="shared" si="0"/>
        <v>74.25</v>
      </c>
      <c r="L20" s="108">
        <v>42933</v>
      </c>
      <c r="M20" s="105" t="s">
        <v>394</v>
      </c>
      <c r="N20" s="105">
        <v>3</v>
      </c>
      <c r="O20" s="110">
        <f t="shared" si="1"/>
        <v>74.25</v>
      </c>
      <c r="P20" s="108">
        <v>42996</v>
      </c>
      <c r="Q20" s="155" t="s">
        <v>498</v>
      </c>
      <c r="R20" s="101" t="s">
        <v>439</v>
      </c>
    </row>
    <row r="21" spans="1:18" ht="90" x14ac:dyDescent="0.25">
      <c r="A21" s="105" t="s">
        <v>265</v>
      </c>
      <c r="B21" s="101" t="s">
        <v>266</v>
      </c>
      <c r="C21" s="102">
        <v>43140</v>
      </c>
      <c r="D21" s="107">
        <v>130000</v>
      </c>
      <c r="E21" s="101" t="s">
        <v>254</v>
      </c>
      <c r="F21" s="105">
        <v>136</v>
      </c>
      <c r="G21" s="101" t="s">
        <v>364</v>
      </c>
      <c r="H21" s="105" t="s">
        <v>251</v>
      </c>
      <c r="I21" s="105">
        <v>3</v>
      </c>
      <c r="J21" s="106">
        <v>24.75</v>
      </c>
      <c r="K21" s="104">
        <f t="shared" si="0"/>
        <v>74.25</v>
      </c>
      <c r="L21" s="108">
        <v>42933</v>
      </c>
      <c r="M21" s="105" t="s">
        <v>394</v>
      </c>
      <c r="N21" s="105">
        <v>3</v>
      </c>
      <c r="O21" s="110">
        <f t="shared" si="1"/>
        <v>74.25</v>
      </c>
      <c r="P21" s="108">
        <v>42996</v>
      </c>
      <c r="Q21" s="155" t="s">
        <v>498</v>
      </c>
      <c r="R21" s="101" t="s">
        <v>439</v>
      </c>
    </row>
    <row r="22" spans="1:18" ht="90" x14ac:dyDescent="0.25">
      <c r="A22" s="105" t="s">
        <v>265</v>
      </c>
      <c r="B22" s="101" t="s">
        <v>266</v>
      </c>
      <c r="C22" s="102">
        <v>43140</v>
      </c>
      <c r="D22" s="107">
        <v>130000</v>
      </c>
      <c r="E22" s="101" t="s">
        <v>254</v>
      </c>
      <c r="F22" s="105">
        <v>137</v>
      </c>
      <c r="G22" s="101" t="s">
        <v>365</v>
      </c>
      <c r="H22" s="105" t="s">
        <v>251</v>
      </c>
      <c r="I22" s="105">
        <v>3</v>
      </c>
      <c r="J22" s="106">
        <v>24.75</v>
      </c>
      <c r="K22" s="104">
        <f t="shared" si="0"/>
        <v>74.25</v>
      </c>
      <c r="L22" s="108">
        <v>42933</v>
      </c>
      <c r="M22" s="105" t="s">
        <v>394</v>
      </c>
      <c r="N22" s="105">
        <v>3</v>
      </c>
      <c r="O22" s="110">
        <f t="shared" si="1"/>
        <v>74.25</v>
      </c>
      <c r="P22" s="108">
        <v>42996</v>
      </c>
      <c r="Q22" s="155" t="s">
        <v>498</v>
      </c>
      <c r="R22" s="101" t="s">
        <v>439</v>
      </c>
    </row>
    <row r="23" spans="1:18" ht="90" x14ac:dyDescent="0.25">
      <c r="A23" s="105" t="s">
        <v>265</v>
      </c>
      <c r="B23" s="101" t="s">
        <v>266</v>
      </c>
      <c r="C23" s="102">
        <v>43140</v>
      </c>
      <c r="D23" s="107">
        <v>130000</v>
      </c>
      <c r="E23" s="101" t="s">
        <v>254</v>
      </c>
      <c r="F23" s="105">
        <v>138</v>
      </c>
      <c r="G23" s="101" t="s">
        <v>366</v>
      </c>
      <c r="H23" s="105" t="s">
        <v>251</v>
      </c>
      <c r="I23" s="105">
        <v>4</v>
      </c>
      <c r="J23" s="106">
        <v>24.75</v>
      </c>
      <c r="K23" s="104">
        <f t="shared" si="0"/>
        <v>99</v>
      </c>
      <c r="L23" s="108">
        <v>42933</v>
      </c>
      <c r="M23" s="105" t="s">
        <v>394</v>
      </c>
      <c r="N23" s="105">
        <v>4</v>
      </c>
      <c r="O23" s="110">
        <f t="shared" si="1"/>
        <v>99</v>
      </c>
      <c r="P23" s="108">
        <v>42996</v>
      </c>
      <c r="Q23" s="155" t="s">
        <v>498</v>
      </c>
      <c r="R23" s="101" t="s">
        <v>439</v>
      </c>
    </row>
    <row r="24" spans="1:18" ht="90" x14ac:dyDescent="0.25">
      <c r="A24" s="105" t="s">
        <v>265</v>
      </c>
      <c r="B24" s="101" t="s">
        <v>266</v>
      </c>
      <c r="C24" s="102">
        <v>43140</v>
      </c>
      <c r="D24" s="107">
        <v>130000</v>
      </c>
      <c r="E24" s="101" t="s">
        <v>254</v>
      </c>
      <c r="F24" s="105">
        <v>139</v>
      </c>
      <c r="G24" s="101" t="s">
        <v>367</v>
      </c>
      <c r="H24" s="105" t="s">
        <v>251</v>
      </c>
      <c r="I24" s="105">
        <v>4</v>
      </c>
      <c r="J24" s="106">
        <v>24.75</v>
      </c>
      <c r="K24" s="104">
        <f t="shared" si="0"/>
        <v>99</v>
      </c>
      <c r="L24" s="108">
        <v>42933</v>
      </c>
      <c r="M24" s="105" t="s">
        <v>394</v>
      </c>
      <c r="N24" s="105">
        <v>4</v>
      </c>
      <c r="O24" s="110">
        <f t="shared" si="1"/>
        <v>99</v>
      </c>
      <c r="P24" s="108">
        <v>42996</v>
      </c>
      <c r="Q24" s="155" t="s">
        <v>498</v>
      </c>
      <c r="R24" s="101" t="s">
        <v>439</v>
      </c>
    </row>
    <row r="25" spans="1:18" ht="90" x14ac:dyDescent="0.25">
      <c r="A25" s="105" t="s">
        <v>265</v>
      </c>
      <c r="B25" s="101" t="s">
        <v>266</v>
      </c>
      <c r="C25" s="102">
        <v>43140</v>
      </c>
      <c r="D25" s="107">
        <v>130000</v>
      </c>
      <c r="E25" s="101" t="s">
        <v>254</v>
      </c>
      <c r="F25" s="105">
        <v>140</v>
      </c>
      <c r="G25" s="101" t="s">
        <v>373</v>
      </c>
      <c r="H25" s="105" t="s">
        <v>251</v>
      </c>
      <c r="I25" s="105">
        <v>3</v>
      </c>
      <c r="J25" s="106">
        <v>24.75</v>
      </c>
      <c r="K25" s="104">
        <f t="shared" si="0"/>
        <v>74.25</v>
      </c>
      <c r="L25" s="108">
        <v>42933</v>
      </c>
      <c r="M25" s="105" t="s">
        <v>394</v>
      </c>
      <c r="N25" s="105">
        <v>3</v>
      </c>
      <c r="O25" s="110">
        <f t="shared" si="1"/>
        <v>74.25</v>
      </c>
      <c r="P25" s="108">
        <v>42996</v>
      </c>
      <c r="Q25" s="155" t="s">
        <v>498</v>
      </c>
      <c r="R25" s="101" t="s">
        <v>439</v>
      </c>
    </row>
    <row r="26" spans="1:18" ht="90" x14ac:dyDescent="0.25">
      <c r="A26" s="105" t="s">
        <v>265</v>
      </c>
      <c r="B26" s="101" t="s">
        <v>266</v>
      </c>
      <c r="C26" s="102">
        <v>43140</v>
      </c>
      <c r="D26" s="107">
        <v>130000</v>
      </c>
      <c r="E26" s="101" t="s">
        <v>254</v>
      </c>
      <c r="F26" s="105">
        <v>26</v>
      </c>
      <c r="G26" s="101" t="s">
        <v>287</v>
      </c>
      <c r="H26" s="105" t="s">
        <v>251</v>
      </c>
      <c r="I26" s="105">
        <v>1</v>
      </c>
      <c r="J26" s="106">
        <v>334.99</v>
      </c>
      <c r="K26" s="104">
        <f t="shared" si="0"/>
        <v>334.99</v>
      </c>
      <c r="L26" s="108">
        <v>42933</v>
      </c>
      <c r="M26" s="105" t="s">
        <v>387</v>
      </c>
      <c r="N26" s="105">
        <v>1</v>
      </c>
      <c r="O26" s="110">
        <f t="shared" si="1"/>
        <v>334.99</v>
      </c>
      <c r="P26" s="156">
        <v>42997</v>
      </c>
      <c r="Q26" s="155" t="s">
        <v>499</v>
      </c>
      <c r="R26" s="101" t="s">
        <v>439</v>
      </c>
    </row>
    <row r="27" spans="1:18" ht="105" x14ac:dyDescent="0.25">
      <c r="A27" s="105" t="s">
        <v>265</v>
      </c>
      <c r="B27" s="101" t="s">
        <v>266</v>
      </c>
      <c r="C27" s="102">
        <v>43140</v>
      </c>
      <c r="D27" s="107">
        <v>130000</v>
      </c>
      <c r="E27" s="101" t="s">
        <v>254</v>
      </c>
      <c r="F27" s="105">
        <v>108</v>
      </c>
      <c r="G27" s="101" t="s">
        <v>336</v>
      </c>
      <c r="H27" s="105" t="s">
        <v>251</v>
      </c>
      <c r="I27" s="105">
        <v>20</v>
      </c>
      <c r="J27" s="106">
        <v>10.38</v>
      </c>
      <c r="K27" s="104">
        <f t="shared" si="0"/>
        <v>207.60000000000002</v>
      </c>
      <c r="L27" s="108">
        <v>42933</v>
      </c>
      <c r="M27" s="105" t="s">
        <v>388</v>
      </c>
      <c r="N27" s="105">
        <v>20</v>
      </c>
      <c r="O27" s="110">
        <f t="shared" si="1"/>
        <v>207.60000000000002</v>
      </c>
      <c r="P27" s="156">
        <v>43025</v>
      </c>
      <c r="Q27" s="155" t="s">
        <v>484</v>
      </c>
      <c r="R27" s="101" t="s">
        <v>439</v>
      </c>
    </row>
    <row r="28" spans="1:18" ht="90" x14ac:dyDescent="0.25">
      <c r="A28" s="105" t="s">
        <v>265</v>
      </c>
      <c r="B28" s="101" t="s">
        <v>266</v>
      </c>
      <c r="C28" s="102">
        <v>43140</v>
      </c>
      <c r="D28" s="107">
        <v>130000</v>
      </c>
      <c r="E28" s="101" t="s">
        <v>254</v>
      </c>
      <c r="F28" s="105">
        <v>126</v>
      </c>
      <c r="G28" s="101" t="s">
        <v>354</v>
      </c>
      <c r="H28" s="105" t="s">
        <v>251</v>
      </c>
      <c r="I28" s="105">
        <v>3</v>
      </c>
      <c r="J28" s="106">
        <v>18.89</v>
      </c>
      <c r="K28" s="104">
        <f t="shared" si="0"/>
        <v>56.67</v>
      </c>
      <c r="L28" s="108">
        <v>42933</v>
      </c>
      <c r="M28" s="105" t="s">
        <v>388</v>
      </c>
      <c r="N28" s="105">
        <v>3</v>
      </c>
      <c r="O28" s="110">
        <f t="shared" si="1"/>
        <v>56.67</v>
      </c>
      <c r="P28" s="156">
        <v>43025</v>
      </c>
      <c r="Q28" s="155" t="s">
        <v>484</v>
      </c>
      <c r="R28" s="101" t="s">
        <v>439</v>
      </c>
    </row>
    <row r="29" spans="1:18" ht="90" x14ac:dyDescent="0.25">
      <c r="A29" s="105" t="s">
        <v>265</v>
      </c>
      <c r="B29" s="101" t="s">
        <v>266</v>
      </c>
      <c r="C29" s="102">
        <v>43140</v>
      </c>
      <c r="D29" s="107">
        <v>130000</v>
      </c>
      <c r="E29" s="101" t="s">
        <v>254</v>
      </c>
      <c r="F29" s="105">
        <v>127</v>
      </c>
      <c r="G29" s="101" t="s">
        <v>355</v>
      </c>
      <c r="H29" s="105" t="s">
        <v>251</v>
      </c>
      <c r="I29" s="105">
        <v>7</v>
      </c>
      <c r="J29" s="106">
        <v>16.45</v>
      </c>
      <c r="K29" s="104">
        <f t="shared" si="0"/>
        <v>115.14999999999999</v>
      </c>
      <c r="L29" s="108">
        <v>42933</v>
      </c>
      <c r="M29" s="105" t="s">
        <v>388</v>
      </c>
      <c r="N29" s="105">
        <v>7</v>
      </c>
      <c r="O29" s="110">
        <f t="shared" si="1"/>
        <v>115.14999999999999</v>
      </c>
      <c r="P29" s="156">
        <v>43025</v>
      </c>
      <c r="Q29" s="155" t="s">
        <v>484</v>
      </c>
      <c r="R29" s="101" t="s">
        <v>439</v>
      </c>
    </row>
    <row r="30" spans="1:18" ht="90" x14ac:dyDescent="0.25">
      <c r="A30" s="105" t="s">
        <v>265</v>
      </c>
      <c r="B30" s="101" t="s">
        <v>266</v>
      </c>
      <c r="C30" s="102">
        <v>43140</v>
      </c>
      <c r="D30" s="107">
        <v>130000</v>
      </c>
      <c r="E30" s="101" t="s">
        <v>254</v>
      </c>
      <c r="F30" s="105">
        <v>128</v>
      </c>
      <c r="G30" s="101" t="s">
        <v>356</v>
      </c>
      <c r="H30" s="105" t="s">
        <v>251</v>
      </c>
      <c r="I30" s="105">
        <v>5</v>
      </c>
      <c r="J30" s="106">
        <v>20</v>
      </c>
      <c r="K30" s="104">
        <f t="shared" si="0"/>
        <v>100</v>
      </c>
      <c r="L30" s="108">
        <v>42933</v>
      </c>
      <c r="M30" s="105" t="s">
        <v>388</v>
      </c>
      <c r="N30" s="105">
        <v>5</v>
      </c>
      <c r="O30" s="110">
        <f t="shared" si="1"/>
        <v>100</v>
      </c>
      <c r="P30" s="156">
        <v>43025</v>
      </c>
      <c r="Q30" s="155" t="s">
        <v>484</v>
      </c>
      <c r="R30" s="101" t="s">
        <v>439</v>
      </c>
    </row>
    <row r="31" spans="1:18" ht="90" x14ac:dyDescent="0.25">
      <c r="A31" s="105" t="s">
        <v>265</v>
      </c>
      <c r="B31" s="101" t="s">
        <v>266</v>
      </c>
      <c r="C31" s="102">
        <v>43140</v>
      </c>
      <c r="D31" s="107">
        <v>130000</v>
      </c>
      <c r="E31" s="101" t="s">
        <v>254</v>
      </c>
      <c r="F31" s="105">
        <v>129</v>
      </c>
      <c r="G31" s="101" t="s">
        <v>357</v>
      </c>
      <c r="H31" s="105" t="s">
        <v>251</v>
      </c>
      <c r="I31" s="105">
        <v>3</v>
      </c>
      <c r="J31" s="106">
        <v>20</v>
      </c>
      <c r="K31" s="104">
        <f t="shared" si="0"/>
        <v>60</v>
      </c>
      <c r="L31" s="108">
        <v>42933</v>
      </c>
      <c r="M31" s="105" t="s">
        <v>388</v>
      </c>
      <c r="N31" s="105">
        <v>3</v>
      </c>
      <c r="O31" s="110">
        <f t="shared" si="1"/>
        <v>60</v>
      </c>
      <c r="P31" s="156">
        <v>43025</v>
      </c>
      <c r="Q31" s="155" t="s">
        <v>484</v>
      </c>
      <c r="R31" s="101" t="s">
        <v>439</v>
      </c>
    </row>
    <row r="32" spans="1:18" ht="90" x14ac:dyDescent="0.25">
      <c r="A32" s="105" t="s">
        <v>265</v>
      </c>
      <c r="B32" s="101" t="s">
        <v>266</v>
      </c>
      <c r="C32" s="102">
        <v>43140</v>
      </c>
      <c r="D32" s="107">
        <v>130000</v>
      </c>
      <c r="E32" s="101" t="s">
        <v>254</v>
      </c>
      <c r="F32" s="105">
        <v>130</v>
      </c>
      <c r="G32" s="101" t="s">
        <v>358</v>
      </c>
      <c r="H32" s="105" t="s">
        <v>251</v>
      </c>
      <c r="I32" s="105">
        <v>8</v>
      </c>
      <c r="J32" s="106">
        <v>44.64</v>
      </c>
      <c r="K32" s="104">
        <f t="shared" si="0"/>
        <v>357.12</v>
      </c>
      <c r="L32" s="108">
        <v>42933</v>
      </c>
      <c r="M32" s="105" t="s">
        <v>388</v>
      </c>
      <c r="N32" s="105">
        <v>8</v>
      </c>
      <c r="O32" s="110">
        <f t="shared" si="1"/>
        <v>357.12</v>
      </c>
      <c r="P32" s="156">
        <v>43025</v>
      </c>
      <c r="Q32" s="155" t="s">
        <v>484</v>
      </c>
      <c r="R32" s="101" t="s">
        <v>439</v>
      </c>
    </row>
    <row r="33" spans="1:18" ht="45" x14ac:dyDescent="0.25">
      <c r="A33" s="105" t="s">
        <v>265</v>
      </c>
      <c r="B33" s="101" t="s">
        <v>266</v>
      </c>
      <c r="C33" s="102">
        <v>43140</v>
      </c>
      <c r="D33" s="107">
        <v>130000</v>
      </c>
      <c r="E33" s="101" t="s">
        <v>254</v>
      </c>
      <c r="F33" s="105">
        <v>17</v>
      </c>
      <c r="G33" s="101" t="s">
        <v>284</v>
      </c>
      <c r="H33" s="105" t="s">
        <v>251</v>
      </c>
      <c r="I33" s="105">
        <v>74</v>
      </c>
      <c r="J33" s="106">
        <v>1</v>
      </c>
      <c r="K33" s="104">
        <f t="shared" si="0"/>
        <v>74</v>
      </c>
      <c r="L33" s="108">
        <v>42933</v>
      </c>
      <c r="M33" s="105" t="s">
        <v>391</v>
      </c>
      <c r="N33" s="105">
        <v>74</v>
      </c>
      <c r="O33" s="110">
        <f t="shared" si="1"/>
        <v>74</v>
      </c>
      <c r="P33" s="156">
        <v>43026</v>
      </c>
      <c r="Q33" s="155" t="s">
        <v>487</v>
      </c>
      <c r="R33" s="101" t="s">
        <v>439</v>
      </c>
    </row>
    <row r="34" spans="1:18" ht="45" x14ac:dyDescent="0.25">
      <c r="A34" s="105" t="s">
        <v>265</v>
      </c>
      <c r="B34" s="101" t="s">
        <v>266</v>
      </c>
      <c r="C34" s="102">
        <v>43140</v>
      </c>
      <c r="D34" s="107">
        <v>130000</v>
      </c>
      <c r="E34" s="101" t="s">
        <v>254</v>
      </c>
      <c r="F34" s="105">
        <v>18</v>
      </c>
      <c r="G34" s="101" t="s">
        <v>285</v>
      </c>
      <c r="H34" s="105" t="s">
        <v>251</v>
      </c>
      <c r="I34" s="105">
        <v>74</v>
      </c>
      <c r="J34" s="106">
        <v>0.98</v>
      </c>
      <c r="K34" s="104">
        <f t="shared" si="0"/>
        <v>72.52</v>
      </c>
      <c r="L34" s="108">
        <v>42933</v>
      </c>
      <c r="M34" s="105" t="s">
        <v>391</v>
      </c>
      <c r="N34" s="105">
        <v>74</v>
      </c>
      <c r="O34" s="110">
        <f t="shared" si="1"/>
        <v>72.52</v>
      </c>
      <c r="P34" s="156">
        <v>43026</v>
      </c>
      <c r="Q34" s="155" t="s">
        <v>487</v>
      </c>
      <c r="R34" s="101" t="s">
        <v>439</v>
      </c>
    </row>
    <row r="35" spans="1:18" ht="90" x14ac:dyDescent="0.25">
      <c r="A35" s="105" t="s">
        <v>265</v>
      </c>
      <c r="B35" s="101" t="s">
        <v>266</v>
      </c>
      <c r="C35" s="102">
        <v>43140</v>
      </c>
      <c r="D35" s="107">
        <v>130000</v>
      </c>
      <c r="E35" s="101" t="s">
        <v>254</v>
      </c>
      <c r="F35" s="105">
        <v>5</v>
      </c>
      <c r="G35" s="101" t="s">
        <v>279</v>
      </c>
      <c r="H35" s="105" t="s">
        <v>251</v>
      </c>
      <c r="I35" s="105">
        <v>5</v>
      </c>
      <c r="J35" s="106">
        <v>21.1</v>
      </c>
      <c r="K35" s="104">
        <f t="shared" si="0"/>
        <v>105.5</v>
      </c>
      <c r="L35" s="108">
        <v>42933</v>
      </c>
      <c r="M35" s="108" t="s">
        <v>393</v>
      </c>
      <c r="N35" s="105">
        <v>5</v>
      </c>
      <c r="O35" s="110">
        <f t="shared" si="1"/>
        <v>105.5</v>
      </c>
      <c r="P35" s="158">
        <v>43131</v>
      </c>
      <c r="Q35" s="168" t="s">
        <v>502</v>
      </c>
      <c r="R35" s="101" t="s">
        <v>439</v>
      </c>
    </row>
    <row r="36" spans="1:18" ht="60" x14ac:dyDescent="0.25">
      <c r="A36" s="105" t="s">
        <v>265</v>
      </c>
      <c r="B36" s="101" t="s">
        <v>266</v>
      </c>
      <c r="C36" s="102">
        <v>43140</v>
      </c>
      <c r="D36" s="107">
        <v>130000</v>
      </c>
      <c r="E36" s="101" t="s">
        <v>254</v>
      </c>
      <c r="F36" s="105">
        <v>7</v>
      </c>
      <c r="G36" s="101" t="s">
        <v>281</v>
      </c>
      <c r="H36" s="105" t="s">
        <v>251</v>
      </c>
      <c r="I36" s="105">
        <v>2</v>
      </c>
      <c r="J36" s="106">
        <v>33.54</v>
      </c>
      <c r="K36" s="104">
        <f t="shared" si="0"/>
        <v>67.08</v>
      </c>
      <c r="L36" s="108">
        <v>42933</v>
      </c>
      <c r="M36" s="108" t="s">
        <v>393</v>
      </c>
      <c r="N36" s="105">
        <v>2</v>
      </c>
      <c r="O36" s="110">
        <f t="shared" si="1"/>
        <v>67.08</v>
      </c>
      <c r="P36" s="158">
        <v>43131</v>
      </c>
      <c r="Q36" s="168" t="s">
        <v>502</v>
      </c>
      <c r="R36" s="101" t="s">
        <v>439</v>
      </c>
    </row>
    <row r="37" spans="1:18" ht="45" x14ac:dyDescent="0.25">
      <c r="A37" s="105" t="s">
        <v>265</v>
      </c>
      <c r="B37" s="101" t="s">
        <v>266</v>
      </c>
      <c r="C37" s="102">
        <v>43140</v>
      </c>
      <c r="D37" s="107">
        <v>130000</v>
      </c>
      <c r="E37" s="101" t="s">
        <v>254</v>
      </c>
      <c r="F37" s="105">
        <v>19</v>
      </c>
      <c r="G37" s="101" t="s">
        <v>286</v>
      </c>
      <c r="H37" s="105" t="s">
        <v>251</v>
      </c>
      <c r="I37" s="105">
        <v>74</v>
      </c>
      <c r="J37" s="106">
        <v>2.61</v>
      </c>
      <c r="K37" s="104">
        <f t="shared" si="0"/>
        <v>193.14</v>
      </c>
      <c r="L37" s="108">
        <v>42933</v>
      </c>
      <c r="M37" s="108" t="s">
        <v>393</v>
      </c>
      <c r="N37" s="105">
        <v>74</v>
      </c>
      <c r="O37" s="110">
        <f t="shared" si="1"/>
        <v>193.14</v>
      </c>
      <c r="P37" s="158">
        <v>43131</v>
      </c>
      <c r="Q37" s="168" t="s">
        <v>502</v>
      </c>
      <c r="R37" s="101" t="s">
        <v>439</v>
      </c>
    </row>
    <row r="38" spans="1:18" ht="75" x14ac:dyDescent="0.25">
      <c r="A38" s="105" t="s">
        <v>265</v>
      </c>
      <c r="B38" s="101" t="s">
        <v>266</v>
      </c>
      <c r="C38" s="102">
        <v>43140</v>
      </c>
      <c r="D38" s="107">
        <v>130000</v>
      </c>
      <c r="E38" s="101" t="s">
        <v>254</v>
      </c>
      <c r="F38" s="105">
        <v>47</v>
      </c>
      <c r="G38" s="101" t="s">
        <v>304</v>
      </c>
      <c r="H38" s="105" t="s">
        <v>251</v>
      </c>
      <c r="I38" s="105">
        <v>1</v>
      </c>
      <c r="J38" s="106">
        <v>160</v>
      </c>
      <c r="K38" s="104">
        <f t="shared" si="0"/>
        <v>160</v>
      </c>
      <c r="L38" s="108">
        <v>42933</v>
      </c>
      <c r="M38" s="108" t="s">
        <v>393</v>
      </c>
      <c r="N38" s="105">
        <v>1</v>
      </c>
      <c r="O38" s="110">
        <f t="shared" si="1"/>
        <v>160</v>
      </c>
      <c r="P38" s="158">
        <v>43131</v>
      </c>
      <c r="Q38" s="168" t="s">
        <v>502</v>
      </c>
      <c r="R38" s="101" t="s">
        <v>439</v>
      </c>
    </row>
    <row r="39" spans="1:18" ht="45" x14ac:dyDescent="0.25">
      <c r="A39" s="105" t="s">
        <v>265</v>
      </c>
      <c r="B39" s="101" t="s">
        <v>266</v>
      </c>
      <c r="C39" s="102">
        <v>43140</v>
      </c>
      <c r="D39" s="107">
        <v>130000</v>
      </c>
      <c r="E39" s="101" t="s">
        <v>254</v>
      </c>
      <c r="F39" s="105">
        <v>49</v>
      </c>
      <c r="G39" s="101" t="s">
        <v>306</v>
      </c>
      <c r="H39" s="105" t="s">
        <v>251</v>
      </c>
      <c r="I39" s="105">
        <v>1</v>
      </c>
      <c r="J39" s="106">
        <v>6.99</v>
      </c>
      <c r="K39" s="104">
        <f t="shared" si="0"/>
        <v>6.99</v>
      </c>
      <c r="L39" s="108">
        <v>42933</v>
      </c>
      <c r="M39" s="108" t="s">
        <v>393</v>
      </c>
      <c r="N39" s="105">
        <v>1</v>
      </c>
      <c r="O39" s="110">
        <f t="shared" si="1"/>
        <v>6.99</v>
      </c>
      <c r="P39" s="158">
        <v>43131</v>
      </c>
      <c r="Q39" s="168" t="s">
        <v>502</v>
      </c>
      <c r="R39" s="101" t="s">
        <v>439</v>
      </c>
    </row>
    <row r="40" spans="1:18" ht="60" x14ac:dyDescent="0.25">
      <c r="A40" s="105" t="s">
        <v>265</v>
      </c>
      <c r="B40" s="101" t="s">
        <v>266</v>
      </c>
      <c r="C40" s="102">
        <v>43140</v>
      </c>
      <c r="D40" s="107">
        <v>130000</v>
      </c>
      <c r="E40" s="101" t="s">
        <v>254</v>
      </c>
      <c r="F40" s="105">
        <v>50</v>
      </c>
      <c r="G40" s="101" t="s">
        <v>307</v>
      </c>
      <c r="H40" s="105" t="s">
        <v>251</v>
      </c>
      <c r="I40" s="105">
        <v>1</v>
      </c>
      <c r="J40" s="106">
        <v>15</v>
      </c>
      <c r="K40" s="104">
        <f t="shared" si="0"/>
        <v>15</v>
      </c>
      <c r="L40" s="108">
        <v>42933</v>
      </c>
      <c r="M40" s="108" t="s">
        <v>393</v>
      </c>
      <c r="N40" s="105">
        <v>1</v>
      </c>
      <c r="O40" s="110">
        <f t="shared" si="1"/>
        <v>15</v>
      </c>
      <c r="P40" s="158">
        <v>43131</v>
      </c>
      <c r="Q40" s="168" t="s">
        <v>502</v>
      </c>
      <c r="R40" s="101" t="s">
        <v>439</v>
      </c>
    </row>
    <row r="41" spans="1:18" ht="45" x14ac:dyDescent="0.25">
      <c r="A41" s="105" t="s">
        <v>265</v>
      </c>
      <c r="B41" s="101" t="s">
        <v>266</v>
      </c>
      <c r="C41" s="102">
        <v>43140</v>
      </c>
      <c r="D41" s="107">
        <v>130000</v>
      </c>
      <c r="E41" s="101" t="s">
        <v>254</v>
      </c>
      <c r="F41" s="105">
        <v>61</v>
      </c>
      <c r="G41" s="101" t="s">
        <v>314</v>
      </c>
      <c r="H41" s="105" t="s">
        <v>251</v>
      </c>
      <c r="I41" s="105">
        <v>3</v>
      </c>
      <c r="J41" s="106">
        <v>1.1599999999999999</v>
      </c>
      <c r="K41" s="104">
        <f t="shared" si="0"/>
        <v>3.4799999999999995</v>
      </c>
      <c r="L41" s="108">
        <v>42933</v>
      </c>
      <c r="M41" s="108" t="s">
        <v>393</v>
      </c>
      <c r="N41" s="105">
        <v>3</v>
      </c>
      <c r="O41" s="110">
        <f t="shared" si="1"/>
        <v>3.4799999999999995</v>
      </c>
      <c r="P41" s="158">
        <v>43131</v>
      </c>
      <c r="Q41" s="168" t="s">
        <v>502</v>
      </c>
      <c r="R41" s="101" t="s">
        <v>439</v>
      </c>
    </row>
    <row r="42" spans="1:18" ht="45" x14ac:dyDescent="0.25">
      <c r="A42" s="105" t="s">
        <v>265</v>
      </c>
      <c r="B42" s="101" t="s">
        <v>266</v>
      </c>
      <c r="C42" s="102">
        <v>43140</v>
      </c>
      <c r="D42" s="107">
        <v>130000</v>
      </c>
      <c r="E42" s="101" t="s">
        <v>254</v>
      </c>
      <c r="F42" s="105">
        <v>93</v>
      </c>
      <c r="G42" s="101" t="s">
        <v>161</v>
      </c>
      <c r="H42" s="105" t="s">
        <v>251</v>
      </c>
      <c r="I42" s="105">
        <v>20</v>
      </c>
      <c r="J42" s="106">
        <v>1.56</v>
      </c>
      <c r="K42" s="104">
        <f t="shared" si="0"/>
        <v>31.200000000000003</v>
      </c>
      <c r="L42" s="108">
        <v>42933</v>
      </c>
      <c r="M42" s="108" t="s">
        <v>393</v>
      </c>
      <c r="N42" s="105">
        <v>20</v>
      </c>
      <c r="O42" s="110">
        <f t="shared" si="1"/>
        <v>31.200000000000003</v>
      </c>
      <c r="P42" s="158">
        <v>43131</v>
      </c>
      <c r="Q42" s="168" t="s">
        <v>502</v>
      </c>
      <c r="R42" s="101" t="s">
        <v>439</v>
      </c>
    </row>
    <row r="43" spans="1:18" ht="180" x14ac:dyDescent="0.25">
      <c r="A43" s="105" t="s">
        <v>265</v>
      </c>
      <c r="B43" s="101" t="s">
        <v>266</v>
      </c>
      <c r="C43" s="102">
        <v>43140</v>
      </c>
      <c r="D43" s="107">
        <v>140000</v>
      </c>
      <c r="E43" s="101" t="s">
        <v>270</v>
      </c>
      <c r="F43" s="105">
        <v>10</v>
      </c>
      <c r="G43" s="101" t="s">
        <v>283</v>
      </c>
      <c r="H43" s="105" t="s">
        <v>251</v>
      </c>
      <c r="I43" s="105">
        <v>12</v>
      </c>
      <c r="J43" s="106">
        <v>53.98</v>
      </c>
      <c r="K43" s="104">
        <f t="shared" si="0"/>
        <v>647.76</v>
      </c>
      <c r="L43" s="108">
        <v>42933</v>
      </c>
      <c r="M43" s="105" t="s">
        <v>394</v>
      </c>
      <c r="N43" s="107">
        <v>12</v>
      </c>
      <c r="O43" s="110">
        <f t="shared" si="1"/>
        <v>647.76</v>
      </c>
      <c r="P43" s="108">
        <v>42996</v>
      </c>
      <c r="Q43" s="155" t="s">
        <v>498</v>
      </c>
      <c r="R43" s="101" t="s">
        <v>439</v>
      </c>
    </row>
    <row r="44" spans="1:18" ht="180" x14ac:dyDescent="0.25">
      <c r="A44" s="105" t="s">
        <v>265</v>
      </c>
      <c r="B44" s="101" t="s">
        <v>266</v>
      </c>
      <c r="C44" s="102">
        <v>43140</v>
      </c>
      <c r="D44" s="107">
        <v>140000</v>
      </c>
      <c r="E44" s="101" t="s">
        <v>270</v>
      </c>
      <c r="F44" s="105">
        <v>11</v>
      </c>
      <c r="G44" s="101" t="s">
        <v>283</v>
      </c>
      <c r="H44" s="105" t="s">
        <v>251</v>
      </c>
      <c r="I44" s="105">
        <v>12</v>
      </c>
      <c r="J44" s="106">
        <v>79</v>
      </c>
      <c r="K44" s="104">
        <f t="shared" si="0"/>
        <v>948</v>
      </c>
      <c r="L44" s="108">
        <v>42933</v>
      </c>
      <c r="M44" s="105" t="s">
        <v>394</v>
      </c>
      <c r="N44" s="107">
        <v>12</v>
      </c>
      <c r="O44" s="110">
        <f t="shared" si="1"/>
        <v>948</v>
      </c>
      <c r="P44" s="108">
        <v>42996</v>
      </c>
      <c r="Q44" s="155" t="s">
        <v>498</v>
      </c>
      <c r="R44" s="101" t="s">
        <v>439</v>
      </c>
    </row>
    <row r="45" spans="1:18" ht="60" x14ac:dyDescent="0.25">
      <c r="A45" s="105" t="s">
        <v>265</v>
      </c>
      <c r="B45" s="101" t="s">
        <v>266</v>
      </c>
      <c r="C45" s="102">
        <v>43140</v>
      </c>
      <c r="D45" s="107">
        <v>140000</v>
      </c>
      <c r="E45" s="101" t="s">
        <v>270</v>
      </c>
      <c r="F45" s="105">
        <v>27</v>
      </c>
      <c r="G45" s="101" t="s">
        <v>288</v>
      </c>
      <c r="H45" s="105" t="s">
        <v>251</v>
      </c>
      <c r="I45" s="105">
        <v>12</v>
      </c>
      <c r="J45" s="106">
        <v>97.46</v>
      </c>
      <c r="K45" s="104">
        <f t="shared" si="0"/>
        <v>1169.52</v>
      </c>
      <c r="L45" s="108">
        <v>42933</v>
      </c>
      <c r="M45" s="105" t="s">
        <v>388</v>
      </c>
      <c r="N45" s="107">
        <v>12</v>
      </c>
      <c r="O45" s="110">
        <f t="shared" si="1"/>
        <v>1169.52</v>
      </c>
      <c r="P45" s="156">
        <v>43025</v>
      </c>
      <c r="Q45" s="155" t="s">
        <v>484</v>
      </c>
      <c r="R45" s="101" t="s">
        <v>439</v>
      </c>
    </row>
    <row r="46" spans="1:18" ht="120" x14ac:dyDescent="0.25">
      <c r="A46" s="105" t="s">
        <v>265</v>
      </c>
      <c r="B46" s="101" t="s">
        <v>266</v>
      </c>
      <c r="C46" s="102">
        <v>43140</v>
      </c>
      <c r="D46" s="107">
        <v>140000</v>
      </c>
      <c r="E46" s="101" t="s">
        <v>270</v>
      </c>
      <c r="F46" s="105">
        <v>120</v>
      </c>
      <c r="G46" s="101" t="s">
        <v>349</v>
      </c>
      <c r="H46" s="105" t="s">
        <v>251</v>
      </c>
      <c r="I46" s="105">
        <v>1</v>
      </c>
      <c r="J46" s="106">
        <v>272.98</v>
      </c>
      <c r="K46" s="104">
        <f t="shared" si="0"/>
        <v>272.98</v>
      </c>
      <c r="L46" s="108">
        <v>42933</v>
      </c>
      <c r="M46" s="105" t="s">
        <v>391</v>
      </c>
      <c r="N46" s="107">
        <v>1</v>
      </c>
      <c r="O46" s="110">
        <f t="shared" si="1"/>
        <v>272.98</v>
      </c>
      <c r="P46" s="156">
        <v>43026</v>
      </c>
      <c r="Q46" s="155" t="s">
        <v>487</v>
      </c>
      <c r="R46" s="101" t="s">
        <v>439</v>
      </c>
    </row>
    <row r="47" spans="1:18" ht="45" x14ac:dyDescent="0.25">
      <c r="A47" s="105" t="s">
        <v>265</v>
      </c>
      <c r="B47" s="101" t="s">
        <v>266</v>
      </c>
      <c r="C47" s="102">
        <v>43140</v>
      </c>
      <c r="D47" s="107">
        <v>140000</v>
      </c>
      <c r="E47" s="101" t="s">
        <v>270</v>
      </c>
      <c r="F47" s="105">
        <v>2</v>
      </c>
      <c r="G47" s="101" t="s">
        <v>277</v>
      </c>
      <c r="H47" s="105" t="s">
        <v>251</v>
      </c>
      <c r="I47" s="105">
        <v>12</v>
      </c>
      <c r="J47" s="106">
        <v>27.89</v>
      </c>
      <c r="K47" s="104">
        <f t="shared" si="0"/>
        <v>334.68</v>
      </c>
      <c r="L47" s="108">
        <v>42933</v>
      </c>
      <c r="M47" s="108" t="s">
        <v>393</v>
      </c>
      <c r="N47" s="107">
        <v>12</v>
      </c>
      <c r="O47" s="110">
        <f t="shared" si="1"/>
        <v>334.68</v>
      </c>
      <c r="P47" s="158">
        <v>43131</v>
      </c>
      <c r="Q47" s="168" t="s">
        <v>502</v>
      </c>
      <c r="R47" s="101" t="s">
        <v>439</v>
      </c>
    </row>
    <row r="48" spans="1:18" ht="60" x14ac:dyDescent="0.25">
      <c r="A48" s="105" t="s">
        <v>265</v>
      </c>
      <c r="B48" s="101" t="s">
        <v>266</v>
      </c>
      <c r="C48" s="102">
        <v>43140</v>
      </c>
      <c r="D48" s="107">
        <v>140000</v>
      </c>
      <c r="E48" s="101" t="s">
        <v>270</v>
      </c>
      <c r="F48" s="105">
        <v>37</v>
      </c>
      <c r="G48" s="101" t="s">
        <v>297</v>
      </c>
      <c r="H48" s="105" t="s">
        <v>251</v>
      </c>
      <c r="I48" s="105">
        <v>12</v>
      </c>
      <c r="J48" s="106">
        <v>125</v>
      </c>
      <c r="K48" s="104">
        <f t="shared" si="0"/>
        <v>1500</v>
      </c>
      <c r="L48" s="108">
        <v>42933</v>
      </c>
      <c r="M48" s="108" t="s">
        <v>393</v>
      </c>
      <c r="N48" s="107">
        <v>12</v>
      </c>
      <c r="O48" s="110">
        <f t="shared" si="1"/>
        <v>1500</v>
      </c>
      <c r="P48" s="158">
        <v>43131</v>
      </c>
      <c r="Q48" s="168" t="s">
        <v>502</v>
      </c>
      <c r="R48" s="101" t="s">
        <v>439</v>
      </c>
    </row>
    <row r="49" spans="1:18" ht="30" x14ac:dyDescent="0.25">
      <c r="A49" s="105" t="s">
        <v>265</v>
      </c>
      <c r="B49" s="101" t="s">
        <v>266</v>
      </c>
      <c r="C49" s="102">
        <v>43140</v>
      </c>
      <c r="D49" s="107">
        <v>140000</v>
      </c>
      <c r="E49" s="101" t="s">
        <v>270</v>
      </c>
      <c r="F49" s="105">
        <v>38</v>
      </c>
      <c r="G49" s="101" t="s">
        <v>298</v>
      </c>
      <c r="H49" s="105" t="s">
        <v>251</v>
      </c>
      <c r="I49" s="105">
        <v>12</v>
      </c>
      <c r="J49" s="106">
        <v>65.900000000000006</v>
      </c>
      <c r="K49" s="104">
        <f t="shared" si="0"/>
        <v>790.80000000000007</v>
      </c>
      <c r="L49" s="108">
        <v>42933</v>
      </c>
      <c r="M49" s="108" t="s">
        <v>393</v>
      </c>
      <c r="N49" s="107">
        <v>12</v>
      </c>
      <c r="O49" s="110">
        <f t="shared" si="1"/>
        <v>790.80000000000007</v>
      </c>
      <c r="P49" s="158">
        <v>43131</v>
      </c>
      <c r="Q49" s="168" t="s">
        <v>502</v>
      </c>
      <c r="R49" s="101" t="s">
        <v>439</v>
      </c>
    </row>
    <row r="50" spans="1:18" ht="60" x14ac:dyDescent="0.25">
      <c r="A50" s="105" t="s">
        <v>265</v>
      </c>
      <c r="B50" s="101" t="s">
        <v>266</v>
      </c>
      <c r="C50" s="102">
        <v>43140</v>
      </c>
      <c r="D50" s="107">
        <v>140530</v>
      </c>
      <c r="E50" s="101" t="s">
        <v>260</v>
      </c>
      <c r="F50" s="105">
        <v>34</v>
      </c>
      <c r="G50" s="101" t="s">
        <v>292</v>
      </c>
      <c r="H50" s="105" t="s">
        <v>251</v>
      </c>
      <c r="I50" s="105">
        <v>3</v>
      </c>
      <c r="J50" s="106">
        <v>1.1000000000000001</v>
      </c>
      <c r="K50" s="104">
        <f t="shared" si="0"/>
        <v>3.3000000000000003</v>
      </c>
      <c r="L50" s="108">
        <v>42933</v>
      </c>
      <c r="M50" s="105" t="s">
        <v>394</v>
      </c>
      <c r="N50" s="107">
        <v>3</v>
      </c>
      <c r="O50" s="110">
        <f t="shared" si="1"/>
        <v>3.3000000000000003</v>
      </c>
      <c r="P50" s="108">
        <v>42996</v>
      </c>
      <c r="Q50" s="155" t="s">
        <v>498</v>
      </c>
      <c r="R50" s="101" t="s">
        <v>439</v>
      </c>
    </row>
    <row r="51" spans="1:18" ht="90" x14ac:dyDescent="0.25">
      <c r="A51" s="105" t="s">
        <v>265</v>
      </c>
      <c r="B51" s="101" t="s">
        <v>266</v>
      </c>
      <c r="C51" s="102">
        <v>43140</v>
      </c>
      <c r="D51" s="107">
        <v>140530</v>
      </c>
      <c r="E51" s="101" t="s">
        <v>260</v>
      </c>
      <c r="F51" s="105">
        <v>131</v>
      </c>
      <c r="G51" s="101" t="s">
        <v>359</v>
      </c>
      <c r="H51" s="105" t="s">
        <v>251</v>
      </c>
      <c r="I51" s="105">
        <v>4</v>
      </c>
      <c r="J51" s="106">
        <v>46.63</v>
      </c>
      <c r="K51" s="104">
        <f t="shared" si="0"/>
        <v>186.52</v>
      </c>
      <c r="L51" s="108">
        <v>42933</v>
      </c>
      <c r="M51" s="105" t="s">
        <v>394</v>
      </c>
      <c r="N51" s="107">
        <v>4</v>
      </c>
      <c r="O51" s="110">
        <f t="shared" si="1"/>
        <v>186.52</v>
      </c>
      <c r="P51" s="108">
        <v>42996</v>
      </c>
      <c r="Q51" s="155" t="s">
        <v>498</v>
      </c>
      <c r="R51" s="101" t="s">
        <v>439</v>
      </c>
    </row>
    <row r="52" spans="1:18" ht="90" x14ac:dyDescent="0.25">
      <c r="A52" s="105" t="s">
        <v>265</v>
      </c>
      <c r="B52" s="101" t="s">
        <v>266</v>
      </c>
      <c r="C52" s="102">
        <v>43140</v>
      </c>
      <c r="D52" s="107">
        <v>140530</v>
      </c>
      <c r="E52" s="101" t="s">
        <v>260</v>
      </c>
      <c r="F52" s="105">
        <v>133</v>
      </c>
      <c r="G52" s="101" t="s">
        <v>361</v>
      </c>
      <c r="H52" s="105" t="s">
        <v>251</v>
      </c>
      <c r="I52" s="105">
        <v>4</v>
      </c>
      <c r="J52" s="106">
        <v>24.75</v>
      </c>
      <c r="K52" s="104">
        <f t="shared" si="0"/>
        <v>99</v>
      </c>
      <c r="L52" s="108">
        <v>42933</v>
      </c>
      <c r="M52" s="105" t="s">
        <v>394</v>
      </c>
      <c r="N52" s="107">
        <v>4</v>
      </c>
      <c r="O52" s="110">
        <f t="shared" si="1"/>
        <v>99</v>
      </c>
      <c r="P52" s="108">
        <v>42996</v>
      </c>
      <c r="Q52" s="155" t="s">
        <v>498</v>
      </c>
      <c r="R52" s="101" t="s">
        <v>439</v>
      </c>
    </row>
    <row r="53" spans="1:18" ht="90" x14ac:dyDescent="0.25">
      <c r="A53" s="105" t="s">
        <v>265</v>
      </c>
      <c r="B53" s="101" t="s">
        <v>266</v>
      </c>
      <c r="C53" s="102">
        <v>43140</v>
      </c>
      <c r="D53" s="107">
        <v>140530</v>
      </c>
      <c r="E53" s="101" t="s">
        <v>260</v>
      </c>
      <c r="F53" s="105">
        <v>134</v>
      </c>
      <c r="G53" s="101" t="s">
        <v>362</v>
      </c>
      <c r="H53" s="105" t="s">
        <v>251</v>
      </c>
      <c r="I53" s="105">
        <v>4</v>
      </c>
      <c r="J53" s="106">
        <v>46.87</v>
      </c>
      <c r="K53" s="104">
        <f t="shared" si="0"/>
        <v>187.48</v>
      </c>
      <c r="L53" s="108">
        <v>42933</v>
      </c>
      <c r="M53" s="105" t="s">
        <v>394</v>
      </c>
      <c r="N53" s="107">
        <v>4</v>
      </c>
      <c r="O53" s="110">
        <f t="shared" si="1"/>
        <v>187.48</v>
      </c>
      <c r="P53" s="108">
        <v>42996</v>
      </c>
      <c r="Q53" s="155" t="s">
        <v>498</v>
      </c>
      <c r="R53" s="101" t="s">
        <v>439</v>
      </c>
    </row>
    <row r="54" spans="1:18" ht="90" x14ac:dyDescent="0.25">
      <c r="A54" s="105" t="s">
        <v>265</v>
      </c>
      <c r="B54" s="101" t="s">
        <v>266</v>
      </c>
      <c r="C54" s="102">
        <v>43140</v>
      </c>
      <c r="D54" s="107">
        <v>140530</v>
      </c>
      <c r="E54" s="101" t="s">
        <v>260</v>
      </c>
      <c r="F54" s="105">
        <v>139</v>
      </c>
      <c r="G54" s="101" t="s">
        <v>367</v>
      </c>
      <c r="H54" s="105" t="s">
        <v>251</v>
      </c>
      <c r="I54" s="105">
        <v>4</v>
      </c>
      <c r="J54" s="106">
        <v>24.75</v>
      </c>
      <c r="K54" s="104">
        <f t="shared" si="0"/>
        <v>99</v>
      </c>
      <c r="L54" s="108">
        <v>42933</v>
      </c>
      <c r="M54" s="105" t="s">
        <v>394</v>
      </c>
      <c r="N54" s="107">
        <v>4</v>
      </c>
      <c r="O54" s="110">
        <f t="shared" si="1"/>
        <v>99</v>
      </c>
      <c r="P54" s="108">
        <v>42996</v>
      </c>
      <c r="Q54" s="155" t="s">
        <v>498</v>
      </c>
      <c r="R54" s="101" t="s">
        <v>439</v>
      </c>
    </row>
    <row r="55" spans="1:18" ht="30" x14ac:dyDescent="0.25">
      <c r="A55" s="105" t="s">
        <v>265</v>
      </c>
      <c r="B55" s="101" t="s">
        <v>266</v>
      </c>
      <c r="C55" s="102">
        <v>43140</v>
      </c>
      <c r="D55" s="107">
        <v>140530</v>
      </c>
      <c r="E55" s="101" t="s">
        <v>260</v>
      </c>
      <c r="F55" s="105">
        <v>3</v>
      </c>
      <c r="G55" s="101" t="s">
        <v>278</v>
      </c>
      <c r="H55" s="105" t="s">
        <v>251</v>
      </c>
      <c r="I55" s="105">
        <v>1</v>
      </c>
      <c r="J55" s="106">
        <v>48.93</v>
      </c>
      <c r="K55" s="104">
        <f t="shared" si="0"/>
        <v>48.93</v>
      </c>
      <c r="L55" s="108">
        <v>42933</v>
      </c>
      <c r="M55" s="105" t="s">
        <v>388</v>
      </c>
      <c r="N55" s="107">
        <v>1</v>
      </c>
      <c r="O55" s="110">
        <f t="shared" si="1"/>
        <v>48.93</v>
      </c>
      <c r="P55" s="156">
        <v>43025</v>
      </c>
      <c r="Q55" s="155" t="s">
        <v>484</v>
      </c>
      <c r="R55" s="101" t="s">
        <v>439</v>
      </c>
    </row>
    <row r="56" spans="1:18" ht="105" x14ac:dyDescent="0.25">
      <c r="A56" s="105" t="s">
        <v>265</v>
      </c>
      <c r="B56" s="101" t="s">
        <v>266</v>
      </c>
      <c r="C56" s="102">
        <v>43140</v>
      </c>
      <c r="D56" s="107">
        <v>140530</v>
      </c>
      <c r="E56" s="101" t="s">
        <v>260</v>
      </c>
      <c r="F56" s="105">
        <v>109</v>
      </c>
      <c r="G56" s="101" t="s">
        <v>337</v>
      </c>
      <c r="H56" s="105" t="s">
        <v>251</v>
      </c>
      <c r="I56" s="105">
        <v>13</v>
      </c>
      <c r="J56" s="106">
        <v>5.43</v>
      </c>
      <c r="K56" s="104">
        <f t="shared" si="0"/>
        <v>70.59</v>
      </c>
      <c r="L56" s="108">
        <v>42933</v>
      </c>
      <c r="M56" s="105" t="s">
        <v>388</v>
      </c>
      <c r="N56" s="107">
        <v>13</v>
      </c>
      <c r="O56" s="110">
        <f t="shared" si="1"/>
        <v>70.59</v>
      </c>
      <c r="P56" s="156">
        <v>43025</v>
      </c>
      <c r="Q56" s="155" t="s">
        <v>484</v>
      </c>
      <c r="R56" s="101" t="s">
        <v>439</v>
      </c>
    </row>
    <row r="57" spans="1:18" ht="30" x14ac:dyDescent="0.25">
      <c r="A57" s="105" t="s">
        <v>265</v>
      </c>
      <c r="B57" s="101" t="s">
        <v>266</v>
      </c>
      <c r="C57" s="102">
        <v>43140</v>
      </c>
      <c r="D57" s="107">
        <v>140530</v>
      </c>
      <c r="E57" s="101" t="s">
        <v>260</v>
      </c>
      <c r="F57" s="105">
        <v>125</v>
      </c>
      <c r="G57" s="101" t="s">
        <v>353</v>
      </c>
      <c r="H57" s="105" t="s">
        <v>251</v>
      </c>
      <c r="I57" s="105">
        <v>5</v>
      </c>
      <c r="J57" s="106">
        <v>16.47</v>
      </c>
      <c r="K57" s="104">
        <f t="shared" si="0"/>
        <v>82.35</v>
      </c>
      <c r="L57" s="108">
        <v>42933</v>
      </c>
      <c r="M57" s="105" t="s">
        <v>388</v>
      </c>
      <c r="N57" s="107">
        <v>5</v>
      </c>
      <c r="O57" s="110">
        <f t="shared" si="1"/>
        <v>82.35</v>
      </c>
      <c r="P57" s="156">
        <v>43025</v>
      </c>
      <c r="Q57" s="155" t="s">
        <v>484</v>
      </c>
      <c r="R57" s="101" t="s">
        <v>439</v>
      </c>
    </row>
    <row r="58" spans="1:18" ht="90" x14ac:dyDescent="0.25">
      <c r="A58" s="105" t="s">
        <v>265</v>
      </c>
      <c r="B58" s="101" t="s">
        <v>266</v>
      </c>
      <c r="C58" s="102">
        <v>43140</v>
      </c>
      <c r="D58" s="107">
        <v>140530</v>
      </c>
      <c r="E58" s="101" t="s">
        <v>260</v>
      </c>
      <c r="F58" s="105">
        <v>126</v>
      </c>
      <c r="G58" s="101" t="s">
        <v>354</v>
      </c>
      <c r="H58" s="105" t="s">
        <v>251</v>
      </c>
      <c r="I58" s="105">
        <v>4</v>
      </c>
      <c r="J58" s="106">
        <v>18.89</v>
      </c>
      <c r="K58" s="104">
        <f t="shared" si="0"/>
        <v>75.56</v>
      </c>
      <c r="L58" s="108">
        <v>42933</v>
      </c>
      <c r="M58" s="105" t="s">
        <v>388</v>
      </c>
      <c r="N58" s="107">
        <v>4</v>
      </c>
      <c r="O58" s="110">
        <f t="shared" si="1"/>
        <v>75.56</v>
      </c>
      <c r="P58" s="156">
        <v>43025</v>
      </c>
      <c r="Q58" s="155" t="s">
        <v>484</v>
      </c>
      <c r="R58" s="101" t="s">
        <v>439</v>
      </c>
    </row>
    <row r="59" spans="1:18" ht="90" x14ac:dyDescent="0.25">
      <c r="A59" s="105" t="s">
        <v>265</v>
      </c>
      <c r="B59" s="101" t="s">
        <v>266</v>
      </c>
      <c r="C59" s="102">
        <v>43140</v>
      </c>
      <c r="D59" s="107">
        <v>140530</v>
      </c>
      <c r="E59" s="101" t="s">
        <v>260</v>
      </c>
      <c r="F59" s="105">
        <v>127</v>
      </c>
      <c r="G59" s="101" t="s">
        <v>355</v>
      </c>
      <c r="H59" s="105" t="s">
        <v>251</v>
      </c>
      <c r="I59" s="105">
        <v>4</v>
      </c>
      <c r="J59" s="106">
        <v>16.45</v>
      </c>
      <c r="K59" s="104">
        <f t="shared" si="0"/>
        <v>65.8</v>
      </c>
      <c r="L59" s="108">
        <v>42933</v>
      </c>
      <c r="M59" s="105" t="s">
        <v>388</v>
      </c>
      <c r="N59" s="107">
        <v>4</v>
      </c>
      <c r="O59" s="110">
        <f t="shared" si="1"/>
        <v>65.8</v>
      </c>
      <c r="P59" s="156">
        <v>43025</v>
      </c>
      <c r="Q59" s="155" t="s">
        <v>484</v>
      </c>
      <c r="R59" s="101" t="s">
        <v>439</v>
      </c>
    </row>
    <row r="60" spans="1:18" ht="90" x14ac:dyDescent="0.25">
      <c r="A60" s="105" t="s">
        <v>265</v>
      </c>
      <c r="B60" s="101" t="s">
        <v>266</v>
      </c>
      <c r="C60" s="102">
        <v>43140</v>
      </c>
      <c r="D60" s="107">
        <v>140530</v>
      </c>
      <c r="E60" s="101" t="s">
        <v>260</v>
      </c>
      <c r="F60" s="105">
        <v>128</v>
      </c>
      <c r="G60" s="101" t="s">
        <v>356</v>
      </c>
      <c r="H60" s="105" t="s">
        <v>251</v>
      </c>
      <c r="I60" s="105">
        <v>8</v>
      </c>
      <c r="J60" s="106">
        <v>20</v>
      </c>
      <c r="K60" s="104">
        <f t="shared" si="0"/>
        <v>160</v>
      </c>
      <c r="L60" s="108">
        <v>42933</v>
      </c>
      <c r="M60" s="105" t="s">
        <v>388</v>
      </c>
      <c r="N60" s="107">
        <v>8</v>
      </c>
      <c r="O60" s="110">
        <f t="shared" si="1"/>
        <v>160</v>
      </c>
      <c r="P60" s="156">
        <v>43025</v>
      </c>
      <c r="Q60" s="155" t="s">
        <v>484</v>
      </c>
      <c r="R60" s="101" t="s">
        <v>439</v>
      </c>
    </row>
    <row r="61" spans="1:18" ht="90" x14ac:dyDescent="0.25">
      <c r="A61" s="105" t="s">
        <v>265</v>
      </c>
      <c r="B61" s="101" t="s">
        <v>266</v>
      </c>
      <c r="C61" s="102">
        <v>43140</v>
      </c>
      <c r="D61" s="107">
        <v>140530</v>
      </c>
      <c r="E61" s="101" t="s">
        <v>260</v>
      </c>
      <c r="F61" s="105">
        <v>129</v>
      </c>
      <c r="G61" s="101" t="s">
        <v>357</v>
      </c>
      <c r="H61" s="105" t="s">
        <v>251</v>
      </c>
      <c r="I61" s="105">
        <v>4</v>
      </c>
      <c r="J61" s="106">
        <v>20</v>
      </c>
      <c r="K61" s="104">
        <f t="shared" si="0"/>
        <v>80</v>
      </c>
      <c r="L61" s="108">
        <v>42933</v>
      </c>
      <c r="M61" s="105" t="s">
        <v>388</v>
      </c>
      <c r="N61" s="107">
        <v>4</v>
      </c>
      <c r="O61" s="110">
        <f t="shared" si="1"/>
        <v>80</v>
      </c>
      <c r="P61" s="156">
        <v>43025</v>
      </c>
      <c r="Q61" s="155" t="s">
        <v>484</v>
      </c>
      <c r="R61" s="101" t="s">
        <v>439</v>
      </c>
    </row>
    <row r="62" spans="1:18" ht="45" x14ac:dyDescent="0.25">
      <c r="A62" s="105" t="s">
        <v>265</v>
      </c>
      <c r="B62" s="101" t="s">
        <v>266</v>
      </c>
      <c r="C62" s="102">
        <v>43140</v>
      </c>
      <c r="D62" s="107">
        <v>140530</v>
      </c>
      <c r="E62" s="101" t="s">
        <v>260</v>
      </c>
      <c r="F62" s="105">
        <v>49</v>
      </c>
      <c r="G62" s="101" t="s">
        <v>306</v>
      </c>
      <c r="H62" s="105" t="s">
        <v>251</v>
      </c>
      <c r="I62" s="105">
        <v>4</v>
      </c>
      <c r="J62" s="106">
        <v>6.99</v>
      </c>
      <c r="K62" s="104">
        <f t="shared" si="0"/>
        <v>27.96</v>
      </c>
      <c r="L62" s="108">
        <v>42933</v>
      </c>
      <c r="M62" s="108" t="s">
        <v>393</v>
      </c>
      <c r="N62" s="107">
        <v>4</v>
      </c>
      <c r="O62" s="110">
        <f t="shared" si="1"/>
        <v>27.96</v>
      </c>
      <c r="P62" s="158">
        <v>43131</v>
      </c>
      <c r="Q62" s="168" t="s">
        <v>502</v>
      </c>
      <c r="R62" s="101" t="s">
        <v>439</v>
      </c>
    </row>
    <row r="63" spans="1:18" ht="30" x14ac:dyDescent="0.25">
      <c r="A63" s="105" t="s">
        <v>265</v>
      </c>
      <c r="B63" s="101" t="s">
        <v>266</v>
      </c>
      <c r="C63" s="102">
        <v>43140</v>
      </c>
      <c r="D63" s="107">
        <v>140530</v>
      </c>
      <c r="E63" s="101" t="s">
        <v>260</v>
      </c>
      <c r="F63" s="105">
        <v>117</v>
      </c>
      <c r="G63" s="101" t="s">
        <v>346</v>
      </c>
      <c r="H63" s="105" t="s">
        <v>251</v>
      </c>
      <c r="I63" s="105">
        <v>5</v>
      </c>
      <c r="J63" s="106">
        <v>6.14</v>
      </c>
      <c r="K63" s="104">
        <f t="shared" si="0"/>
        <v>30.7</v>
      </c>
      <c r="L63" s="108">
        <v>42933</v>
      </c>
      <c r="M63" s="108" t="s">
        <v>393</v>
      </c>
      <c r="N63" s="107">
        <v>5</v>
      </c>
      <c r="O63" s="110">
        <f t="shared" si="1"/>
        <v>30.7</v>
      </c>
      <c r="P63" s="158">
        <v>43131</v>
      </c>
      <c r="Q63" s="168" t="s">
        <v>502</v>
      </c>
      <c r="R63" s="101" t="s">
        <v>439</v>
      </c>
    </row>
    <row r="64" spans="1:18" ht="30" x14ac:dyDescent="0.25">
      <c r="A64" s="105" t="s">
        <v>265</v>
      </c>
      <c r="B64" s="101" t="s">
        <v>266</v>
      </c>
      <c r="C64" s="102">
        <v>43140</v>
      </c>
      <c r="D64" s="107">
        <v>140530</v>
      </c>
      <c r="E64" s="101" t="s">
        <v>260</v>
      </c>
      <c r="F64" s="105">
        <v>123</v>
      </c>
      <c r="G64" s="101" t="s">
        <v>351</v>
      </c>
      <c r="H64" s="105" t="s">
        <v>251</v>
      </c>
      <c r="I64" s="105">
        <v>24</v>
      </c>
      <c r="J64" s="106">
        <v>27.29</v>
      </c>
      <c r="K64" s="104">
        <f t="shared" si="0"/>
        <v>654.96</v>
      </c>
      <c r="L64" s="108">
        <v>42933</v>
      </c>
      <c r="M64" s="108" t="s">
        <v>393</v>
      </c>
      <c r="N64" s="107">
        <v>24</v>
      </c>
      <c r="O64" s="110">
        <f t="shared" si="1"/>
        <v>654.96</v>
      </c>
      <c r="P64" s="158">
        <v>43131</v>
      </c>
      <c r="Q64" s="168" t="s">
        <v>502</v>
      </c>
      <c r="R64" s="101" t="s">
        <v>439</v>
      </c>
    </row>
    <row r="65" spans="1:18" ht="30" x14ac:dyDescent="0.25">
      <c r="A65" s="105" t="s">
        <v>265</v>
      </c>
      <c r="B65" s="101" t="s">
        <v>266</v>
      </c>
      <c r="C65" s="102">
        <v>43140</v>
      </c>
      <c r="D65" s="107">
        <v>150000</v>
      </c>
      <c r="E65" s="101" t="s">
        <v>271</v>
      </c>
      <c r="F65" s="105">
        <v>146</v>
      </c>
      <c r="G65" s="101" t="s">
        <v>374</v>
      </c>
      <c r="H65" s="105" t="s">
        <v>251</v>
      </c>
      <c r="I65" s="105">
        <v>10</v>
      </c>
      <c r="J65" s="106">
        <v>9.5399999999999991</v>
      </c>
      <c r="K65" s="104">
        <f t="shared" si="0"/>
        <v>95.399999999999991</v>
      </c>
      <c r="L65" s="108">
        <v>42933</v>
      </c>
      <c r="M65" s="105" t="s">
        <v>394</v>
      </c>
      <c r="N65" s="107">
        <v>10</v>
      </c>
      <c r="O65" s="110">
        <f t="shared" si="1"/>
        <v>95.399999999999991</v>
      </c>
      <c r="P65" s="108">
        <v>42996</v>
      </c>
      <c r="Q65" s="155" t="s">
        <v>498</v>
      </c>
      <c r="R65" s="101" t="s">
        <v>439</v>
      </c>
    </row>
    <row r="66" spans="1:18" ht="30" x14ac:dyDescent="0.25">
      <c r="A66" s="105" t="s">
        <v>265</v>
      </c>
      <c r="B66" s="101" t="s">
        <v>266</v>
      </c>
      <c r="C66" s="102">
        <v>43140</v>
      </c>
      <c r="D66" s="107">
        <v>150000</v>
      </c>
      <c r="E66" s="101" t="s">
        <v>271</v>
      </c>
      <c r="F66" s="105">
        <v>147</v>
      </c>
      <c r="G66" s="101" t="s">
        <v>375</v>
      </c>
      <c r="H66" s="105" t="s">
        <v>251</v>
      </c>
      <c r="I66" s="105">
        <v>10</v>
      </c>
      <c r="J66" s="106">
        <v>8.84</v>
      </c>
      <c r="K66" s="104">
        <f t="shared" si="0"/>
        <v>88.4</v>
      </c>
      <c r="L66" s="108">
        <v>42933</v>
      </c>
      <c r="M66" s="105" t="s">
        <v>394</v>
      </c>
      <c r="N66" s="107">
        <v>10</v>
      </c>
      <c r="O66" s="110">
        <f t="shared" si="1"/>
        <v>88.4</v>
      </c>
      <c r="P66" s="108">
        <v>42996</v>
      </c>
      <c r="Q66" s="155" t="s">
        <v>498</v>
      </c>
      <c r="R66" s="101" t="s">
        <v>439</v>
      </c>
    </row>
    <row r="67" spans="1:18" ht="120" x14ac:dyDescent="0.25">
      <c r="A67" s="105" t="s">
        <v>265</v>
      </c>
      <c r="B67" s="101" t="s">
        <v>266</v>
      </c>
      <c r="C67" s="102">
        <v>43140</v>
      </c>
      <c r="D67" s="107">
        <v>150000</v>
      </c>
      <c r="E67" s="101" t="s">
        <v>271</v>
      </c>
      <c r="F67" s="105">
        <v>150</v>
      </c>
      <c r="G67" s="101" t="s">
        <v>376</v>
      </c>
      <c r="H67" s="105" t="s">
        <v>251</v>
      </c>
      <c r="I67" s="105">
        <v>10</v>
      </c>
      <c r="J67" s="106">
        <v>5.83</v>
      </c>
      <c r="K67" s="104">
        <f t="shared" si="0"/>
        <v>58.3</v>
      </c>
      <c r="L67" s="108">
        <v>42933</v>
      </c>
      <c r="M67" s="105" t="s">
        <v>394</v>
      </c>
      <c r="N67" s="107">
        <v>10</v>
      </c>
      <c r="O67" s="110">
        <f t="shared" ref="O67:O130" si="2">N67*J67</f>
        <v>58.3</v>
      </c>
      <c r="P67" s="108">
        <v>42996</v>
      </c>
      <c r="Q67" s="155" t="s">
        <v>498</v>
      </c>
      <c r="R67" s="101" t="s">
        <v>439</v>
      </c>
    </row>
    <row r="68" spans="1:18" ht="105" x14ac:dyDescent="0.25">
      <c r="A68" s="105" t="s">
        <v>265</v>
      </c>
      <c r="B68" s="101" t="s">
        <v>266</v>
      </c>
      <c r="C68" s="102">
        <v>43140</v>
      </c>
      <c r="D68" s="107">
        <v>150000</v>
      </c>
      <c r="E68" s="101" t="s">
        <v>271</v>
      </c>
      <c r="F68" s="105">
        <v>106</v>
      </c>
      <c r="G68" s="101" t="s">
        <v>339</v>
      </c>
      <c r="H68" s="105" t="s">
        <v>251</v>
      </c>
      <c r="I68" s="105">
        <v>20</v>
      </c>
      <c r="J68" s="106">
        <v>8.56</v>
      </c>
      <c r="K68" s="104">
        <f t="shared" si="0"/>
        <v>171.20000000000002</v>
      </c>
      <c r="L68" s="108">
        <v>42933</v>
      </c>
      <c r="M68" s="105" t="s">
        <v>388</v>
      </c>
      <c r="N68" s="107">
        <v>20</v>
      </c>
      <c r="O68" s="110">
        <f t="shared" si="2"/>
        <v>171.20000000000002</v>
      </c>
      <c r="P68" s="156">
        <v>43025</v>
      </c>
      <c r="Q68" s="155" t="s">
        <v>484</v>
      </c>
      <c r="R68" s="101" t="s">
        <v>439</v>
      </c>
    </row>
    <row r="69" spans="1:18" ht="105" x14ac:dyDescent="0.25">
      <c r="A69" s="105" t="s">
        <v>265</v>
      </c>
      <c r="B69" s="101" t="s">
        <v>266</v>
      </c>
      <c r="C69" s="102">
        <v>43140</v>
      </c>
      <c r="D69" s="107">
        <v>150000</v>
      </c>
      <c r="E69" s="101" t="s">
        <v>271</v>
      </c>
      <c r="F69" s="105">
        <v>107</v>
      </c>
      <c r="G69" s="101" t="s">
        <v>340</v>
      </c>
      <c r="H69" s="105" t="s">
        <v>251</v>
      </c>
      <c r="I69" s="105">
        <v>20</v>
      </c>
      <c r="J69" s="106">
        <v>9.23</v>
      </c>
      <c r="K69" s="104">
        <f t="shared" si="0"/>
        <v>184.60000000000002</v>
      </c>
      <c r="L69" s="108">
        <v>42933</v>
      </c>
      <c r="M69" s="105" t="s">
        <v>388</v>
      </c>
      <c r="N69" s="107">
        <v>20</v>
      </c>
      <c r="O69" s="110">
        <f t="shared" si="2"/>
        <v>184.60000000000002</v>
      </c>
      <c r="P69" s="156">
        <v>43025</v>
      </c>
      <c r="Q69" s="155" t="s">
        <v>484</v>
      </c>
      <c r="R69" s="101" t="s">
        <v>439</v>
      </c>
    </row>
    <row r="70" spans="1:18" ht="105" x14ac:dyDescent="0.25">
      <c r="A70" s="105" t="s">
        <v>265</v>
      </c>
      <c r="B70" s="101" t="s">
        <v>266</v>
      </c>
      <c r="C70" s="102">
        <v>43140</v>
      </c>
      <c r="D70" s="107">
        <v>150000</v>
      </c>
      <c r="E70" s="101" t="s">
        <v>271</v>
      </c>
      <c r="F70" s="105">
        <v>108</v>
      </c>
      <c r="G70" s="101" t="s">
        <v>336</v>
      </c>
      <c r="H70" s="105" t="s">
        <v>251</v>
      </c>
      <c r="I70" s="105">
        <v>20</v>
      </c>
      <c r="J70" s="106">
        <v>10.38</v>
      </c>
      <c r="K70" s="104">
        <f t="shared" si="0"/>
        <v>207.60000000000002</v>
      </c>
      <c r="L70" s="108">
        <v>42933</v>
      </c>
      <c r="M70" s="105" t="s">
        <v>388</v>
      </c>
      <c r="N70" s="107">
        <v>20</v>
      </c>
      <c r="O70" s="110">
        <f t="shared" si="2"/>
        <v>207.60000000000002</v>
      </c>
      <c r="P70" s="156">
        <v>43025</v>
      </c>
      <c r="Q70" s="155" t="s">
        <v>484</v>
      </c>
      <c r="R70" s="101" t="s">
        <v>439</v>
      </c>
    </row>
    <row r="71" spans="1:18" ht="105" x14ac:dyDescent="0.25">
      <c r="A71" s="105" t="s">
        <v>265</v>
      </c>
      <c r="B71" s="101" t="s">
        <v>266</v>
      </c>
      <c r="C71" s="102">
        <v>43140</v>
      </c>
      <c r="D71" s="107">
        <v>150000</v>
      </c>
      <c r="E71" s="101" t="s">
        <v>271</v>
      </c>
      <c r="F71" s="105">
        <v>109</v>
      </c>
      <c r="G71" s="101" t="s">
        <v>337</v>
      </c>
      <c r="H71" s="105" t="s">
        <v>251</v>
      </c>
      <c r="I71" s="105">
        <v>20</v>
      </c>
      <c r="J71" s="106">
        <v>5.43</v>
      </c>
      <c r="K71" s="104">
        <f t="shared" si="0"/>
        <v>108.6</v>
      </c>
      <c r="L71" s="108">
        <v>42933</v>
      </c>
      <c r="M71" s="105" t="s">
        <v>388</v>
      </c>
      <c r="N71" s="107">
        <v>20</v>
      </c>
      <c r="O71" s="110">
        <f t="shared" si="2"/>
        <v>108.6</v>
      </c>
      <c r="P71" s="156">
        <v>43025</v>
      </c>
      <c r="Q71" s="155" t="s">
        <v>484</v>
      </c>
      <c r="R71" s="101" t="s">
        <v>439</v>
      </c>
    </row>
    <row r="72" spans="1:18" ht="105" x14ac:dyDescent="0.25">
      <c r="A72" s="105" t="s">
        <v>265</v>
      </c>
      <c r="B72" s="101" t="s">
        <v>266</v>
      </c>
      <c r="C72" s="102">
        <v>43140</v>
      </c>
      <c r="D72" s="107">
        <v>150000</v>
      </c>
      <c r="E72" s="101" t="s">
        <v>271</v>
      </c>
      <c r="F72" s="105">
        <v>110</v>
      </c>
      <c r="G72" s="101" t="s">
        <v>338</v>
      </c>
      <c r="H72" s="105" t="s">
        <v>251</v>
      </c>
      <c r="I72" s="105">
        <v>10</v>
      </c>
      <c r="J72" s="106">
        <v>17.57</v>
      </c>
      <c r="K72" s="104">
        <f t="shared" si="0"/>
        <v>175.7</v>
      </c>
      <c r="L72" s="108">
        <v>42933</v>
      </c>
      <c r="M72" s="105" t="s">
        <v>388</v>
      </c>
      <c r="N72" s="107">
        <v>10</v>
      </c>
      <c r="O72" s="110">
        <f t="shared" si="2"/>
        <v>175.7</v>
      </c>
      <c r="P72" s="156">
        <v>43025</v>
      </c>
      <c r="Q72" s="155" t="s">
        <v>484</v>
      </c>
      <c r="R72" s="101" t="s">
        <v>439</v>
      </c>
    </row>
    <row r="73" spans="1:18" ht="105" x14ac:dyDescent="0.25">
      <c r="A73" s="105" t="s">
        <v>265</v>
      </c>
      <c r="B73" s="101" t="s">
        <v>266</v>
      </c>
      <c r="C73" s="102">
        <v>43140</v>
      </c>
      <c r="D73" s="107">
        <v>150000</v>
      </c>
      <c r="E73" s="101" t="s">
        <v>271</v>
      </c>
      <c r="F73" s="105">
        <v>111</v>
      </c>
      <c r="G73" s="101" t="s">
        <v>341</v>
      </c>
      <c r="H73" s="105" t="s">
        <v>251</v>
      </c>
      <c r="I73" s="105">
        <v>10</v>
      </c>
      <c r="J73" s="106">
        <v>33.119999999999997</v>
      </c>
      <c r="K73" s="104">
        <f t="shared" si="0"/>
        <v>331.2</v>
      </c>
      <c r="L73" s="108">
        <v>42933</v>
      </c>
      <c r="M73" s="105" t="s">
        <v>388</v>
      </c>
      <c r="N73" s="107">
        <v>10</v>
      </c>
      <c r="O73" s="110">
        <f t="shared" si="2"/>
        <v>331.2</v>
      </c>
      <c r="P73" s="156">
        <v>43025</v>
      </c>
      <c r="Q73" s="155" t="s">
        <v>484</v>
      </c>
      <c r="R73" s="101" t="s">
        <v>439</v>
      </c>
    </row>
    <row r="74" spans="1:18" ht="105" x14ac:dyDescent="0.25">
      <c r="A74" s="105" t="s">
        <v>265</v>
      </c>
      <c r="B74" s="101" t="s">
        <v>266</v>
      </c>
      <c r="C74" s="102">
        <v>43140</v>
      </c>
      <c r="D74" s="107">
        <v>150000</v>
      </c>
      <c r="E74" s="101" t="s">
        <v>271</v>
      </c>
      <c r="F74" s="105">
        <v>112</v>
      </c>
      <c r="G74" s="101" t="s">
        <v>342</v>
      </c>
      <c r="H74" s="105" t="s">
        <v>251</v>
      </c>
      <c r="I74" s="105">
        <v>20</v>
      </c>
      <c r="J74" s="106">
        <v>6.45</v>
      </c>
      <c r="K74" s="104">
        <f t="shared" si="0"/>
        <v>129</v>
      </c>
      <c r="L74" s="108">
        <v>42933</v>
      </c>
      <c r="M74" s="105" t="s">
        <v>388</v>
      </c>
      <c r="N74" s="107">
        <v>20</v>
      </c>
      <c r="O74" s="110">
        <f t="shared" si="2"/>
        <v>129</v>
      </c>
      <c r="P74" s="156">
        <v>43025</v>
      </c>
      <c r="Q74" s="155" t="s">
        <v>484</v>
      </c>
      <c r="R74" s="101" t="s">
        <v>439</v>
      </c>
    </row>
    <row r="75" spans="1:18" ht="105" x14ac:dyDescent="0.25">
      <c r="A75" s="105" t="s">
        <v>265</v>
      </c>
      <c r="B75" s="101" t="s">
        <v>266</v>
      </c>
      <c r="C75" s="102">
        <v>43140</v>
      </c>
      <c r="D75" s="107">
        <v>150000</v>
      </c>
      <c r="E75" s="101" t="s">
        <v>271</v>
      </c>
      <c r="F75" s="105">
        <v>113</v>
      </c>
      <c r="G75" s="101" t="s">
        <v>343</v>
      </c>
      <c r="H75" s="105" t="s">
        <v>251</v>
      </c>
      <c r="I75" s="105">
        <v>20</v>
      </c>
      <c r="J75" s="106">
        <v>7.22</v>
      </c>
      <c r="K75" s="104">
        <f t="shared" si="0"/>
        <v>144.4</v>
      </c>
      <c r="L75" s="108">
        <v>42933</v>
      </c>
      <c r="M75" s="105" t="s">
        <v>388</v>
      </c>
      <c r="N75" s="107">
        <v>20</v>
      </c>
      <c r="O75" s="110">
        <f t="shared" si="2"/>
        <v>144.4</v>
      </c>
      <c r="P75" s="156">
        <v>43025</v>
      </c>
      <c r="Q75" s="155" t="s">
        <v>484</v>
      </c>
      <c r="R75" s="101" t="s">
        <v>439</v>
      </c>
    </row>
    <row r="76" spans="1:18" ht="105" x14ac:dyDescent="0.25">
      <c r="A76" s="105" t="s">
        <v>265</v>
      </c>
      <c r="B76" s="101" t="s">
        <v>266</v>
      </c>
      <c r="C76" s="102">
        <v>43140</v>
      </c>
      <c r="D76" s="107">
        <v>150000</v>
      </c>
      <c r="E76" s="101" t="s">
        <v>271</v>
      </c>
      <c r="F76" s="105">
        <v>114</v>
      </c>
      <c r="G76" s="101" t="s">
        <v>344</v>
      </c>
      <c r="H76" s="105" t="s">
        <v>251</v>
      </c>
      <c r="I76" s="105">
        <v>20</v>
      </c>
      <c r="J76" s="106">
        <v>6.63</v>
      </c>
      <c r="K76" s="104">
        <f t="shared" si="0"/>
        <v>132.6</v>
      </c>
      <c r="L76" s="108">
        <v>42933</v>
      </c>
      <c r="M76" s="105" t="s">
        <v>388</v>
      </c>
      <c r="N76" s="107">
        <v>20</v>
      </c>
      <c r="O76" s="110">
        <f t="shared" si="2"/>
        <v>132.6</v>
      </c>
      <c r="P76" s="156">
        <v>43025</v>
      </c>
      <c r="Q76" s="155" t="s">
        <v>484</v>
      </c>
      <c r="R76" s="101" t="s">
        <v>439</v>
      </c>
    </row>
    <row r="77" spans="1:18" ht="45" x14ac:dyDescent="0.25">
      <c r="A77" s="105" t="s">
        <v>265</v>
      </c>
      <c r="B77" s="101" t="s">
        <v>266</v>
      </c>
      <c r="C77" s="102">
        <v>43140</v>
      </c>
      <c r="D77" s="107">
        <v>150000</v>
      </c>
      <c r="E77" s="101" t="s">
        <v>271</v>
      </c>
      <c r="F77" s="105">
        <v>124</v>
      </c>
      <c r="G77" s="101" t="s">
        <v>352</v>
      </c>
      <c r="H77" s="105" t="s">
        <v>251</v>
      </c>
      <c r="I77" s="105">
        <v>10</v>
      </c>
      <c r="J77" s="106">
        <v>61.76</v>
      </c>
      <c r="K77" s="104">
        <f t="shared" si="0"/>
        <v>617.6</v>
      </c>
      <c r="L77" s="108">
        <v>42933</v>
      </c>
      <c r="M77" s="105" t="s">
        <v>388</v>
      </c>
      <c r="N77" s="107">
        <v>10</v>
      </c>
      <c r="O77" s="110">
        <f t="shared" si="2"/>
        <v>617.6</v>
      </c>
      <c r="P77" s="156">
        <v>43025</v>
      </c>
      <c r="Q77" s="155" t="s">
        <v>484</v>
      </c>
      <c r="R77" s="101" t="s">
        <v>439</v>
      </c>
    </row>
    <row r="78" spans="1:18" ht="75" x14ac:dyDescent="0.25">
      <c r="A78" s="105" t="s">
        <v>265</v>
      </c>
      <c r="B78" s="101" t="s">
        <v>266</v>
      </c>
      <c r="C78" s="102">
        <v>43140</v>
      </c>
      <c r="D78" s="107">
        <v>150000</v>
      </c>
      <c r="E78" s="101" t="s">
        <v>271</v>
      </c>
      <c r="F78" s="105">
        <v>83</v>
      </c>
      <c r="G78" s="101" t="s">
        <v>327</v>
      </c>
      <c r="H78" s="105" t="s">
        <v>251</v>
      </c>
      <c r="I78" s="105">
        <v>2</v>
      </c>
      <c r="J78" s="106">
        <v>18.5</v>
      </c>
      <c r="K78" s="104">
        <f t="shared" si="0"/>
        <v>37</v>
      </c>
      <c r="L78" s="108">
        <v>42933</v>
      </c>
      <c r="M78" s="105" t="s">
        <v>392</v>
      </c>
      <c r="N78" s="107">
        <v>2</v>
      </c>
      <c r="O78" s="110">
        <f t="shared" si="2"/>
        <v>37</v>
      </c>
      <c r="P78" s="156">
        <v>42972</v>
      </c>
      <c r="Q78" s="155" t="s">
        <v>497</v>
      </c>
      <c r="R78" s="101" t="s">
        <v>439</v>
      </c>
    </row>
    <row r="79" spans="1:18" ht="75" x14ac:dyDescent="0.25">
      <c r="A79" s="105" t="s">
        <v>265</v>
      </c>
      <c r="B79" s="101" t="s">
        <v>266</v>
      </c>
      <c r="C79" s="102">
        <v>43140</v>
      </c>
      <c r="D79" s="107">
        <v>150000</v>
      </c>
      <c r="E79" s="101" t="s">
        <v>271</v>
      </c>
      <c r="F79" s="105">
        <v>85</v>
      </c>
      <c r="G79" s="101" t="s">
        <v>328</v>
      </c>
      <c r="H79" s="105" t="s">
        <v>251</v>
      </c>
      <c r="I79" s="105">
        <v>2</v>
      </c>
      <c r="J79" s="106">
        <v>24.4</v>
      </c>
      <c r="K79" s="104">
        <f t="shared" si="0"/>
        <v>48.8</v>
      </c>
      <c r="L79" s="108">
        <v>42933</v>
      </c>
      <c r="M79" s="105" t="s">
        <v>392</v>
      </c>
      <c r="N79" s="107">
        <v>2</v>
      </c>
      <c r="O79" s="110">
        <f t="shared" si="2"/>
        <v>48.8</v>
      </c>
      <c r="P79" s="156">
        <v>42972</v>
      </c>
      <c r="Q79" s="155" t="s">
        <v>497</v>
      </c>
      <c r="R79" s="101" t="s">
        <v>439</v>
      </c>
    </row>
    <row r="80" spans="1:18" ht="75" x14ac:dyDescent="0.25">
      <c r="A80" s="105" t="s">
        <v>265</v>
      </c>
      <c r="B80" s="101" t="s">
        <v>266</v>
      </c>
      <c r="C80" s="102">
        <v>43140</v>
      </c>
      <c r="D80" s="107">
        <v>150000</v>
      </c>
      <c r="E80" s="101" t="s">
        <v>271</v>
      </c>
      <c r="F80" s="105">
        <v>86</v>
      </c>
      <c r="G80" s="101" t="s">
        <v>329</v>
      </c>
      <c r="H80" s="105" t="s">
        <v>251</v>
      </c>
      <c r="I80" s="105">
        <v>2</v>
      </c>
      <c r="J80" s="106">
        <v>20</v>
      </c>
      <c r="K80" s="104">
        <f t="shared" si="0"/>
        <v>40</v>
      </c>
      <c r="L80" s="108">
        <v>42933</v>
      </c>
      <c r="M80" s="105" t="s">
        <v>392</v>
      </c>
      <c r="N80" s="107">
        <v>2</v>
      </c>
      <c r="O80" s="110">
        <f t="shared" si="2"/>
        <v>40</v>
      </c>
      <c r="P80" s="156">
        <v>42972</v>
      </c>
      <c r="Q80" s="155" t="s">
        <v>497</v>
      </c>
      <c r="R80" s="101" t="s">
        <v>439</v>
      </c>
    </row>
    <row r="81" spans="1:18" ht="45" x14ac:dyDescent="0.25">
      <c r="A81" s="105" t="s">
        <v>265</v>
      </c>
      <c r="B81" s="101" t="s">
        <v>266</v>
      </c>
      <c r="C81" s="102">
        <v>43140</v>
      </c>
      <c r="D81" s="107">
        <v>150000</v>
      </c>
      <c r="E81" s="101" t="s">
        <v>271</v>
      </c>
      <c r="F81" s="105">
        <v>95</v>
      </c>
      <c r="G81" s="101" t="s">
        <v>331</v>
      </c>
      <c r="H81" s="105" t="s">
        <v>251</v>
      </c>
      <c r="I81" s="105">
        <v>20</v>
      </c>
      <c r="J81" s="106">
        <v>13.28</v>
      </c>
      <c r="K81" s="104">
        <f t="shared" si="0"/>
        <v>265.59999999999997</v>
      </c>
      <c r="L81" s="108">
        <v>42933</v>
      </c>
      <c r="M81" s="108" t="s">
        <v>393</v>
      </c>
      <c r="N81" s="107">
        <v>20</v>
      </c>
      <c r="O81" s="110">
        <f t="shared" si="2"/>
        <v>265.59999999999997</v>
      </c>
      <c r="P81" s="158">
        <v>43131</v>
      </c>
      <c r="Q81" s="168" t="s">
        <v>502</v>
      </c>
      <c r="R81" s="101" t="s">
        <v>439</v>
      </c>
    </row>
    <row r="82" spans="1:18" ht="30" x14ac:dyDescent="0.25">
      <c r="A82" s="105" t="s">
        <v>265</v>
      </c>
      <c r="B82" s="101" t="s">
        <v>266</v>
      </c>
      <c r="C82" s="102">
        <v>43140</v>
      </c>
      <c r="D82" s="107">
        <v>150000</v>
      </c>
      <c r="E82" s="101" t="s">
        <v>271</v>
      </c>
      <c r="F82" s="105">
        <v>123</v>
      </c>
      <c r="G82" s="101" t="s">
        <v>351</v>
      </c>
      <c r="H82" s="105" t="s">
        <v>251</v>
      </c>
      <c r="I82" s="105">
        <v>10</v>
      </c>
      <c r="J82" s="106">
        <v>27.29</v>
      </c>
      <c r="K82" s="104">
        <f t="shared" si="0"/>
        <v>272.89999999999998</v>
      </c>
      <c r="L82" s="108">
        <v>42933</v>
      </c>
      <c r="M82" s="108" t="s">
        <v>393</v>
      </c>
      <c r="N82" s="107">
        <v>10</v>
      </c>
      <c r="O82" s="110">
        <f t="shared" si="2"/>
        <v>272.89999999999998</v>
      </c>
      <c r="P82" s="158">
        <v>43131</v>
      </c>
      <c r="Q82" s="168" t="s">
        <v>502</v>
      </c>
      <c r="R82" s="101" t="s">
        <v>439</v>
      </c>
    </row>
    <row r="83" spans="1:18" ht="120" x14ac:dyDescent="0.25">
      <c r="A83" s="105" t="s">
        <v>265</v>
      </c>
      <c r="B83" s="101" t="s">
        <v>266</v>
      </c>
      <c r="C83" s="102">
        <v>43140</v>
      </c>
      <c r="D83" s="107">
        <v>150000</v>
      </c>
      <c r="E83" s="101" t="s">
        <v>271</v>
      </c>
      <c r="F83" s="105">
        <v>148</v>
      </c>
      <c r="G83" s="101" t="s">
        <v>377</v>
      </c>
      <c r="H83" s="105" t="s">
        <v>251</v>
      </c>
      <c r="I83" s="105">
        <v>10</v>
      </c>
      <c r="J83" s="106">
        <v>4.1500000000000004</v>
      </c>
      <c r="K83" s="104">
        <f t="shared" si="0"/>
        <v>41.5</v>
      </c>
      <c r="L83" s="108">
        <v>42933</v>
      </c>
      <c r="M83" s="108" t="s">
        <v>393</v>
      </c>
      <c r="N83" s="107">
        <v>10</v>
      </c>
      <c r="O83" s="110">
        <f t="shared" si="2"/>
        <v>41.5</v>
      </c>
      <c r="P83" s="158">
        <v>43131</v>
      </c>
      <c r="Q83" s="168" t="s">
        <v>502</v>
      </c>
      <c r="R83" s="101" t="s">
        <v>439</v>
      </c>
    </row>
    <row r="84" spans="1:18" ht="120" x14ac:dyDescent="0.25">
      <c r="A84" s="105" t="s">
        <v>265</v>
      </c>
      <c r="B84" s="101" t="s">
        <v>266</v>
      </c>
      <c r="C84" s="102">
        <v>43140</v>
      </c>
      <c r="D84" s="107">
        <v>150000</v>
      </c>
      <c r="E84" s="101" t="s">
        <v>271</v>
      </c>
      <c r="F84" s="105">
        <v>149</v>
      </c>
      <c r="G84" s="101" t="s">
        <v>378</v>
      </c>
      <c r="H84" s="105" t="s">
        <v>251</v>
      </c>
      <c r="I84" s="105">
        <v>10</v>
      </c>
      <c r="J84" s="106">
        <v>6.26</v>
      </c>
      <c r="K84" s="104">
        <f t="shared" si="0"/>
        <v>62.599999999999994</v>
      </c>
      <c r="L84" s="108">
        <v>42933</v>
      </c>
      <c r="M84" s="108" t="s">
        <v>393</v>
      </c>
      <c r="N84" s="107">
        <v>10</v>
      </c>
      <c r="O84" s="110">
        <f t="shared" si="2"/>
        <v>62.599999999999994</v>
      </c>
      <c r="P84" s="158">
        <v>43131</v>
      </c>
      <c r="Q84" s="168" t="s">
        <v>502</v>
      </c>
      <c r="R84" s="101" t="s">
        <v>439</v>
      </c>
    </row>
    <row r="85" spans="1:18" ht="120" x14ac:dyDescent="0.25">
      <c r="A85" s="105" t="s">
        <v>265</v>
      </c>
      <c r="B85" s="101" t="s">
        <v>266</v>
      </c>
      <c r="C85" s="102">
        <v>43140</v>
      </c>
      <c r="D85" s="107">
        <v>150000</v>
      </c>
      <c r="E85" s="101" t="s">
        <v>271</v>
      </c>
      <c r="F85" s="105">
        <v>151</v>
      </c>
      <c r="G85" s="101" t="s">
        <v>379</v>
      </c>
      <c r="H85" s="105" t="s">
        <v>251</v>
      </c>
      <c r="I85" s="105">
        <v>10</v>
      </c>
      <c r="J85" s="106">
        <v>4.42</v>
      </c>
      <c r="K85" s="104">
        <f t="shared" si="0"/>
        <v>44.2</v>
      </c>
      <c r="L85" s="108">
        <v>42933</v>
      </c>
      <c r="M85" s="108" t="s">
        <v>393</v>
      </c>
      <c r="N85" s="107">
        <v>10</v>
      </c>
      <c r="O85" s="110">
        <f t="shared" si="2"/>
        <v>44.2</v>
      </c>
      <c r="P85" s="158">
        <v>43131</v>
      </c>
      <c r="Q85" s="168" t="s">
        <v>502</v>
      </c>
      <c r="R85" s="101" t="s">
        <v>439</v>
      </c>
    </row>
    <row r="86" spans="1:18" ht="120" x14ac:dyDescent="0.25">
      <c r="A86" s="105" t="s">
        <v>265</v>
      </c>
      <c r="B86" s="101" t="s">
        <v>266</v>
      </c>
      <c r="C86" s="102">
        <v>43140</v>
      </c>
      <c r="D86" s="107">
        <v>150000</v>
      </c>
      <c r="E86" s="101" t="s">
        <v>271</v>
      </c>
      <c r="F86" s="105">
        <v>152</v>
      </c>
      <c r="G86" s="101" t="s">
        <v>380</v>
      </c>
      <c r="H86" s="105" t="s">
        <v>251</v>
      </c>
      <c r="I86" s="105">
        <v>10</v>
      </c>
      <c r="J86" s="106">
        <v>6.6</v>
      </c>
      <c r="K86" s="104">
        <f t="shared" si="0"/>
        <v>66</v>
      </c>
      <c r="L86" s="108">
        <v>42933</v>
      </c>
      <c r="M86" s="108" t="s">
        <v>393</v>
      </c>
      <c r="N86" s="107">
        <v>10</v>
      </c>
      <c r="O86" s="110">
        <f t="shared" si="2"/>
        <v>66</v>
      </c>
      <c r="P86" s="158">
        <v>43131</v>
      </c>
      <c r="Q86" s="168" t="s">
        <v>502</v>
      </c>
      <c r="R86" s="101" t="s">
        <v>439</v>
      </c>
    </row>
    <row r="87" spans="1:18" ht="120" x14ac:dyDescent="0.25">
      <c r="A87" s="105" t="s">
        <v>265</v>
      </c>
      <c r="B87" s="101" t="s">
        <v>266</v>
      </c>
      <c r="C87" s="102">
        <v>43140</v>
      </c>
      <c r="D87" s="107">
        <v>150000</v>
      </c>
      <c r="E87" s="101" t="s">
        <v>271</v>
      </c>
      <c r="F87" s="105">
        <v>153</v>
      </c>
      <c r="G87" s="101" t="s">
        <v>381</v>
      </c>
      <c r="H87" s="105" t="s">
        <v>251</v>
      </c>
      <c r="I87" s="105">
        <v>2</v>
      </c>
      <c r="J87" s="106">
        <v>2.66</v>
      </c>
      <c r="K87" s="104">
        <f t="shared" si="0"/>
        <v>5.32</v>
      </c>
      <c r="L87" s="108">
        <v>42933</v>
      </c>
      <c r="M87" s="108" t="s">
        <v>393</v>
      </c>
      <c r="N87" s="107">
        <v>2</v>
      </c>
      <c r="O87" s="110">
        <f t="shared" si="2"/>
        <v>5.32</v>
      </c>
      <c r="P87" s="158">
        <v>43131</v>
      </c>
      <c r="Q87" s="168" t="s">
        <v>502</v>
      </c>
      <c r="R87" s="101" t="s">
        <v>439</v>
      </c>
    </row>
    <row r="88" spans="1:18" ht="120" x14ac:dyDescent="0.25">
      <c r="A88" s="105" t="s">
        <v>265</v>
      </c>
      <c r="B88" s="101" t="s">
        <v>266</v>
      </c>
      <c r="C88" s="102">
        <v>43140</v>
      </c>
      <c r="D88" s="107">
        <v>150000</v>
      </c>
      <c r="E88" s="101" t="s">
        <v>271</v>
      </c>
      <c r="F88" s="105">
        <v>154</v>
      </c>
      <c r="G88" s="101" t="s">
        <v>382</v>
      </c>
      <c r="H88" s="105" t="s">
        <v>251</v>
      </c>
      <c r="I88" s="105">
        <v>2</v>
      </c>
      <c r="J88" s="106">
        <v>10.91</v>
      </c>
      <c r="K88" s="104">
        <f t="shared" si="0"/>
        <v>21.82</v>
      </c>
      <c r="L88" s="108">
        <v>42933</v>
      </c>
      <c r="M88" s="108" t="s">
        <v>393</v>
      </c>
      <c r="N88" s="107">
        <v>2</v>
      </c>
      <c r="O88" s="110">
        <f t="shared" si="2"/>
        <v>21.82</v>
      </c>
      <c r="P88" s="158">
        <v>43131</v>
      </c>
      <c r="Q88" s="168" t="s">
        <v>502</v>
      </c>
      <c r="R88" s="101" t="s">
        <v>439</v>
      </c>
    </row>
    <row r="89" spans="1:18" ht="120" x14ac:dyDescent="0.25">
      <c r="A89" s="105" t="s">
        <v>265</v>
      </c>
      <c r="B89" s="101" t="s">
        <v>266</v>
      </c>
      <c r="C89" s="102">
        <v>43140</v>
      </c>
      <c r="D89" s="107">
        <v>150000</v>
      </c>
      <c r="E89" s="101" t="s">
        <v>271</v>
      </c>
      <c r="F89" s="105">
        <v>155</v>
      </c>
      <c r="G89" s="101" t="s">
        <v>383</v>
      </c>
      <c r="H89" s="105" t="s">
        <v>251</v>
      </c>
      <c r="I89" s="105">
        <v>10</v>
      </c>
      <c r="J89" s="106">
        <v>4.1900000000000004</v>
      </c>
      <c r="K89" s="104">
        <f t="shared" si="0"/>
        <v>41.900000000000006</v>
      </c>
      <c r="L89" s="108">
        <v>42933</v>
      </c>
      <c r="M89" s="108" t="s">
        <v>393</v>
      </c>
      <c r="N89" s="107">
        <v>10</v>
      </c>
      <c r="O89" s="110">
        <f t="shared" si="2"/>
        <v>41.900000000000006</v>
      </c>
      <c r="P89" s="158">
        <v>43131</v>
      </c>
      <c r="Q89" s="168" t="s">
        <v>502</v>
      </c>
      <c r="R89" s="101" t="s">
        <v>439</v>
      </c>
    </row>
    <row r="90" spans="1:18" ht="120" x14ac:dyDescent="0.25">
      <c r="A90" s="105" t="s">
        <v>265</v>
      </c>
      <c r="B90" s="101" t="s">
        <v>266</v>
      </c>
      <c r="C90" s="102">
        <v>43140</v>
      </c>
      <c r="D90" s="107">
        <v>150000</v>
      </c>
      <c r="E90" s="101" t="s">
        <v>271</v>
      </c>
      <c r="F90" s="105">
        <v>156</v>
      </c>
      <c r="G90" s="101" t="s">
        <v>384</v>
      </c>
      <c r="H90" s="105" t="s">
        <v>251</v>
      </c>
      <c r="I90" s="105">
        <v>10</v>
      </c>
      <c r="J90" s="106">
        <v>4.12</v>
      </c>
      <c r="K90" s="104">
        <f t="shared" si="0"/>
        <v>41.2</v>
      </c>
      <c r="L90" s="108">
        <v>42933</v>
      </c>
      <c r="M90" s="108" t="s">
        <v>393</v>
      </c>
      <c r="N90" s="107">
        <v>10</v>
      </c>
      <c r="O90" s="110">
        <f t="shared" si="2"/>
        <v>41.2</v>
      </c>
      <c r="P90" s="158">
        <v>43131</v>
      </c>
      <c r="Q90" s="168" t="s">
        <v>502</v>
      </c>
      <c r="R90" s="101" t="s">
        <v>439</v>
      </c>
    </row>
    <row r="91" spans="1:18" ht="120" x14ac:dyDescent="0.25">
      <c r="A91" s="105" t="s">
        <v>265</v>
      </c>
      <c r="B91" s="101" t="s">
        <v>266</v>
      </c>
      <c r="C91" s="102">
        <v>43140</v>
      </c>
      <c r="D91" s="107">
        <v>150000</v>
      </c>
      <c r="E91" s="101" t="s">
        <v>271</v>
      </c>
      <c r="F91" s="105">
        <v>157</v>
      </c>
      <c r="G91" s="101" t="s">
        <v>385</v>
      </c>
      <c r="H91" s="105" t="s">
        <v>251</v>
      </c>
      <c r="I91" s="105">
        <v>10</v>
      </c>
      <c r="J91" s="106">
        <v>5.52</v>
      </c>
      <c r="K91" s="104">
        <f t="shared" si="0"/>
        <v>55.199999999999996</v>
      </c>
      <c r="L91" s="108">
        <v>42933</v>
      </c>
      <c r="M91" s="108" t="s">
        <v>393</v>
      </c>
      <c r="N91" s="107">
        <v>10</v>
      </c>
      <c r="O91" s="110">
        <f t="shared" si="2"/>
        <v>55.199999999999996</v>
      </c>
      <c r="P91" s="158">
        <v>43131</v>
      </c>
      <c r="Q91" s="168" t="s">
        <v>502</v>
      </c>
      <c r="R91" s="101" t="s">
        <v>439</v>
      </c>
    </row>
    <row r="92" spans="1:18" ht="120" x14ac:dyDescent="0.25">
      <c r="A92" s="105" t="s">
        <v>265</v>
      </c>
      <c r="B92" s="101" t="s">
        <v>266</v>
      </c>
      <c r="C92" s="102">
        <v>43140</v>
      </c>
      <c r="D92" s="107">
        <v>150000</v>
      </c>
      <c r="E92" s="101" t="s">
        <v>271</v>
      </c>
      <c r="F92" s="105">
        <v>158</v>
      </c>
      <c r="G92" s="101" t="s">
        <v>386</v>
      </c>
      <c r="H92" s="105" t="s">
        <v>251</v>
      </c>
      <c r="I92" s="105">
        <v>10</v>
      </c>
      <c r="J92" s="106">
        <v>7.02</v>
      </c>
      <c r="K92" s="104">
        <f t="shared" si="0"/>
        <v>70.199999999999989</v>
      </c>
      <c r="L92" s="108">
        <v>42933</v>
      </c>
      <c r="M92" s="108" t="s">
        <v>393</v>
      </c>
      <c r="N92" s="107">
        <v>10</v>
      </c>
      <c r="O92" s="110">
        <f t="shared" si="2"/>
        <v>70.199999999999989</v>
      </c>
      <c r="P92" s="158">
        <v>43131</v>
      </c>
      <c r="Q92" s="168" t="s">
        <v>502</v>
      </c>
      <c r="R92" s="101" t="s">
        <v>439</v>
      </c>
    </row>
    <row r="93" spans="1:18" ht="45" x14ac:dyDescent="0.25">
      <c r="A93" s="105" t="s">
        <v>265</v>
      </c>
      <c r="B93" s="101" t="s">
        <v>266</v>
      </c>
      <c r="C93" s="102">
        <v>43140</v>
      </c>
      <c r="D93" s="107">
        <v>150080</v>
      </c>
      <c r="E93" s="101" t="s">
        <v>272</v>
      </c>
      <c r="F93" s="105">
        <v>32</v>
      </c>
      <c r="G93" s="101" t="s">
        <v>294</v>
      </c>
      <c r="H93" s="105" t="s">
        <v>251</v>
      </c>
      <c r="I93" s="105">
        <v>10</v>
      </c>
      <c r="J93" s="106">
        <v>39.39</v>
      </c>
      <c r="K93" s="104">
        <f t="shared" si="0"/>
        <v>393.9</v>
      </c>
      <c r="L93" s="108">
        <v>42933</v>
      </c>
      <c r="M93" s="105" t="s">
        <v>388</v>
      </c>
      <c r="N93" s="107">
        <v>10</v>
      </c>
      <c r="O93" s="110">
        <f t="shared" si="2"/>
        <v>393.9</v>
      </c>
      <c r="P93" s="156">
        <v>43025</v>
      </c>
      <c r="Q93" s="155" t="s">
        <v>484</v>
      </c>
      <c r="R93" s="101" t="s">
        <v>439</v>
      </c>
    </row>
    <row r="94" spans="1:18" ht="105" x14ac:dyDescent="0.25">
      <c r="A94" s="105" t="s">
        <v>265</v>
      </c>
      <c r="B94" s="101" t="s">
        <v>266</v>
      </c>
      <c r="C94" s="102">
        <v>43140</v>
      </c>
      <c r="D94" s="107">
        <v>150080</v>
      </c>
      <c r="E94" s="101" t="s">
        <v>272</v>
      </c>
      <c r="F94" s="105">
        <v>114</v>
      </c>
      <c r="G94" s="101" t="s">
        <v>344</v>
      </c>
      <c r="H94" s="105" t="s">
        <v>251</v>
      </c>
      <c r="I94" s="105">
        <v>20</v>
      </c>
      <c r="J94" s="106">
        <v>6.63</v>
      </c>
      <c r="K94" s="104">
        <f t="shared" si="0"/>
        <v>132.6</v>
      </c>
      <c r="L94" s="108">
        <v>42933</v>
      </c>
      <c r="M94" s="105" t="s">
        <v>388</v>
      </c>
      <c r="N94" s="107">
        <v>20</v>
      </c>
      <c r="O94" s="110">
        <f t="shared" si="2"/>
        <v>132.6</v>
      </c>
      <c r="P94" s="156">
        <v>43025</v>
      </c>
      <c r="Q94" s="155" t="s">
        <v>484</v>
      </c>
      <c r="R94" s="101" t="s">
        <v>439</v>
      </c>
    </row>
    <row r="95" spans="1:18" ht="60" x14ac:dyDescent="0.25">
      <c r="A95" s="105" t="s">
        <v>265</v>
      </c>
      <c r="B95" s="101" t="s">
        <v>266</v>
      </c>
      <c r="C95" s="102">
        <v>43140</v>
      </c>
      <c r="D95" s="107">
        <v>150080</v>
      </c>
      <c r="E95" s="101" t="s">
        <v>272</v>
      </c>
      <c r="F95" s="105">
        <v>45</v>
      </c>
      <c r="G95" s="101" t="s">
        <v>302</v>
      </c>
      <c r="H95" s="105" t="s">
        <v>251</v>
      </c>
      <c r="I95" s="105">
        <v>5</v>
      </c>
      <c r="J95" s="106">
        <v>13.91</v>
      </c>
      <c r="K95" s="104">
        <f t="shared" si="0"/>
        <v>69.55</v>
      </c>
      <c r="L95" s="108">
        <v>42933</v>
      </c>
      <c r="M95" s="105" t="s">
        <v>389</v>
      </c>
      <c r="N95" s="107">
        <v>5</v>
      </c>
      <c r="O95" s="110">
        <f t="shared" si="2"/>
        <v>69.55</v>
      </c>
      <c r="P95" s="156">
        <v>42996</v>
      </c>
      <c r="Q95" s="155" t="s">
        <v>496</v>
      </c>
      <c r="R95" s="101" t="s">
        <v>439</v>
      </c>
    </row>
    <row r="96" spans="1:18" ht="45" x14ac:dyDescent="0.25">
      <c r="A96" s="105" t="s">
        <v>265</v>
      </c>
      <c r="B96" s="101" t="s">
        <v>266</v>
      </c>
      <c r="C96" s="102">
        <v>43140</v>
      </c>
      <c r="D96" s="107">
        <v>150080</v>
      </c>
      <c r="E96" s="101" t="s">
        <v>272</v>
      </c>
      <c r="F96" s="105">
        <v>30</v>
      </c>
      <c r="G96" s="101" t="s">
        <v>290</v>
      </c>
      <c r="H96" s="105" t="s">
        <v>251</v>
      </c>
      <c r="I96" s="105">
        <v>20</v>
      </c>
      <c r="J96" s="106">
        <v>45.74</v>
      </c>
      <c r="K96" s="104">
        <f t="shared" si="0"/>
        <v>914.80000000000007</v>
      </c>
      <c r="L96" s="108">
        <v>42933</v>
      </c>
      <c r="M96" s="105" t="s">
        <v>390</v>
      </c>
      <c r="N96" s="107">
        <v>20</v>
      </c>
      <c r="O96" s="110">
        <f t="shared" si="2"/>
        <v>914.80000000000007</v>
      </c>
      <c r="P96" s="156">
        <v>42997</v>
      </c>
      <c r="Q96" s="155" t="s">
        <v>486</v>
      </c>
      <c r="R96" s="101" t="s">
        <v>439</v>
      </c>
    </row>
    <row r="97" spans="1:18" ht="45" x14ac:dyDescent="0.25">
      <c r="A97" s="105" t="s">
        <v>265</v>
      </c>
      <c r="B97" s="101" t="s">
        <v>266</v>
      </c>
      <c r="C97" s="102">
        <v>43140</v>
      </c>
      <c r="D97" s="107">
        <v>150080</v>
      </c>
      <c r="E97" s="101" t="s">
        <v>272</v>
      </c>
      <c r="F97" s="105">
        <v>17</v>
      </c>
      <c r="G97" s="101" t="s">
        <v>284</v>
      </c>
      <c r="H97" s="105" t="s">
        <v>251</v>
      </c>
      <c r="I97" s="105">
        <v>12</v>
      </c>
      <c r="J97" s="106">
        <v>1</v>
      </c>
      <c r="K97" s="104">
        <f t="shared" si="0"/>
        <v>12</v>
      </c>
      <c r="L97" s="108">
        <v>42933</v>
      </c>
      <c r="M97" s="105" t="s">
        <v>391</v>
      </c>
      <c r="N97" s="107">
        <v>12</v>
      </c>
      <c r="O97" s="110">
        <f t="shared" si="2"/>
        <v>12</v>
      </c>
      <c r="P97" s="156">
        <v>43026</v>
      </c>
      <c r="Q97" s="155" t="s">
        <v>487</v>
      </c>
      <c r="R97" s="101" t="s">
        <v>439</v>
      </c>
    </row>
    <row r="98" spans="1:18" ht="45" x14ac:dyDescent="0.25">
      <c r="A98" s="105" t="s">
        <v>265</v>
      </c>
      <c r="B98" s="101" t="s">
        <v>266</v>
      </c>
      <c r="C98" s="102">
        <v>43140</v>
      </c>
      <c r="D98" s="107">
        <v>150080</v>
      </c>
      <c r="E98" s="101" t="s">
        <v>272</v>
      </c>
      <c r="F98" s="105">
        <v>18</v>
      </c>
      <c r="G98" s="101" t="s">
        <v>285</v>
      </c>
      <c r="H98" s="105" t="s">
        <v>251</v>
      </c>
      <c r="I98" s="105">
        <v>12</v>
      </c>
      <c r="J98" s="106">
        <v>0.98</v>
      </c>
      <c r="K98" s="104">
        <f t="shared" si="0"/>
        <v>11.76</v>
      </c>
      <c r="L98" s="108">
        <v>42933</v>
      </c>
      <c r="M98" s="105" t="s">
        <v>391</v>
      </c>
      <c r="N98" s="107">
        <v>12</v>
      </c>
      <c r="O98" s="110">
        <f t="shared" si="2"/>
        <v>11.76</v>
      </c>
      <c r="P98" s="156">
        <v>43026</v>
      </c>
      <c r="Q98" s="155" t="s">
        <v>487</v>
      </c>
      <c r="R98" s="101" t="s">
        <v>439</v>
      </c>
    </row>
    <row r="99" spans="1:18" ht="45" x14ac:dyDescent="0.25">
      <c r="A99" s="105" t="s">
        <v>265</v>
      </c>
      <c r="B99" s="101" t="s">
        <v>266</v>
      </c>
      <c r="C99" s="102">
        <v>43140</v>
      </c>
      <c r="D99" s="107">
        <v>150080</v>
      </c>
      <c r="E99" s="101" t="s">
        <v>272</v>
      </c>
      <c r="F99" s="105">
        <v>19</v>
      </c>
      <c r="G99" s="101" t="s">
        <v>286</v>
      </c>
      <c r="H99" s="105" t="s">
        <v>251</v>
      </c>
      <c r="I99" s="105">
        <v>12</v>
      </c>
      <c r="J99" s="106">
        <v>2.61</v>
      </c>
      <c r="K99" s="104">
        <f t="shared" si="0"/>
        <v>31.32</v>
      </c>
      <c r="L99" s="108">
        <v>42933</v>
      </c>
      <c r="M99" s="108" t="s">
        <v>393</v>
      </c>
      <c r="N99" s="107">
        <v>12</v>
      </c>
      <c r="O99" s="110">
        <f t="shared" si="2"/>
        <v>31.32</v>
      </c>
      <c r="P99" s="158">
        <v>43131</v>
      </c>
      <c r="Q99" s="168" t="s">
        <v>502</v>
      </c>
      <c r="R99" s="101" t="s">
        <v>439</v>
      </c>
    </row>
    <row r="100" spans="1:18" ht="45" x14ac:dyDescent="0.25">
      <c r="A100" s="105" t="s">
        <v>265</v>
      </c>
      <c r="B100" s="101" t="s">
        <v>266</v>
      </c>
      <c r="C100" s="102">
        <v>43140</v>
      </c>
      <c r="D100" s="107">
        <v>150080</v>
      </c>
      <c r="E100" s="101" t="s">
        <v>272</v>
      </c>
      <c r="F100" s="105">
        <v>48</v>
      </c>
      <c r="G100" s="101" t="s">
        <v>305</v>
      </c>
      <c r="H100" s="105" t="s">
        <v>251</v>
      </c>
      <c r="I100" s="105">
        <v>1</v>
      </c>
      <c r="J100" s="106">
        <v>36</v>
      </c>
      <c r="K100" s="104">
        <f t="shared" si="0"/>
        <v>36</v>
      </c>
      <c r="L100" s="108">
        <v>42933</v>
      </c>
      <c r="M100" s="108" t="s">
        <v>393</v>
      </c>
      <c r="N100" s="107">
        <v>1</v>
      </c>
      <c r="O100" s="110">
        <f t="shared" si="2"/>
        <v>36</v>
      </c>
      <c r="P100" s="158">
        <v>43131</v>
      </c>
      <c r="Q100" s="168" t="s">
        <v>502</v>
      </c>
      <c r="R100" s="101" t="s">
        <v>439</v>
      </c>
    </row>
    <row r="101" spans="1:18" ht="75" x14ac:dyDescent="0.25">
      <c r="A101" s="105" t="s">
        <v>265</v>
      </c>
      <c r="B101" s="101" t="s">
        <v>266</v>
      </c>
      <c r="C101" s="102">
        <v>43140</v>
      </c>
      <c r="D101" s="107">
        <v>150200</v>
      </c>
      <c r="E101" s="101" t="s">
        <v>273</v>
      </c>
      <c r="F101" s="105">
        <v>1</v>
      </c>
      <c r="G101" s="101" t="s">
        <v>276</v>
      </c>
      <c r="H101" s="105" t="s">
        <v>251</v>
      </c>
      <c r="I101" s="105">
        <v>2</v>
      </c>
      <c r="J101" s="106">
        <v>24.32</v>
      </c>
      <c r="K101" s="104">
        <f t="shared" si="0"/>
        <v>48.64</v>
      </c>
      <c r="L101" s="108">
        <v>42933</v>
      </c>
      <c r="M101" s="108" t="s">
        <v>393</v>
      </c>
      <c r="N101" s="107">
        <v>2</v>
      </c>
      <c r="O101" s="110">
        <f t="shared" si="2"/>
        <v>48.64</v>
      </c>
      <c r="P101" s="158">
        <v>43131</v>
      </c>
      <c r="Q101" s="168" t="s">
        <v>502</v>
      </c>
      <c r="R101" s="101" t="s">
        <v>439</v>
      </c>
    </row>
    <row r="102" spans="1:18" ht="90" x14ac:dyDescent="0.25">
      <c r="A102" s="105" t="s">
        <v>265</v>
      </c>
      <c r="B102" s="101" t="s">
        <v>266</v>
      </c>
      <c r="C102" s="102">
        <v>43140</v>
      </c>
      <c r="D102" s="107">
        <v>150300</v>
      </c>
      <c r="E102" s="101" t="s">
        <v>261</v>
      </c>
      <c r="F102" s="105">
        <v>9</v>
      </c>
      <c r="G102" s="101" t="s">
        <v>282</v>
      </c>
      <c r="H102" s="105" t="s">
        <v>251</v>
      </c>
      <c r="I102" s="105">
        <v>20</v>
      </c>
      <c r="J102" s="106">
        <v>6.57</v>
      </c>
      <c r="K102" s="104">
        <f t="shared" si="0"/>
        <v>131.4</v>
      </c>
      <c r="L102" s="108">
        <v>42933</v>
      </c>
      <c r="M102" s="105" t="s">
        <v>394</v>
      </c>
      <c r="N102" s="107">
        <v>20</v>
      </c>
      <c r="O102" s="110">
        <f t="shared" si="2"/>
        <v>131.4</v>
      </c>
      <c r="P102" s="108">
        <v>42996</v>
      </c>
      <c r="Q102" s="155" t="s">
        <v>498</v>
      </c>
      <c r="R102" s="101" t="s">
        <v>439</v>
      </c>
    </row>
    <row r="103" spans="1:18" ht="60" x14ac:dyDescent="0.25">
      <c r="A103" s="105" t="s">
        <v>265</v>
      </c>
      <c r="B103" s="101" t="s">
        <v>266</v>
      </c>
      <c r="C103" s="102">
        <v>43140</v>
      </c>
      <c r="D103" s="107">
        <v>150300</v>
      </c>
      <c r="E103" s="101" t="s">
        <v>261</v>
      </c>
      <c r="F103" s="105">
        <v>34</v>
      </c>
      <c r="G103" s="101" t="s">
        <v>292</v>
      </c>
      <c r="H103" s="105" t="s">
        <v>251</v>
      </c>
      <c r="I103" s="105">
        <v>10</v>
      </c>
      <c r="J103" s="106">
        <v>1.1000000000000001</v>
      </c>
      <c r="K103" s="104">
        <f t="shared" si="0"/>
        <v>11</v>
      </c>
      <c r="L103" s="108">
        <v>42933</v>
      </c>
      <c r="M103" s="105" t="s">
        <v>394</v>
      </c>
      <c r="N103" s="107">
        <v>10</v>
      </c>
      <c r="O103" s="110">
        <f t="shared" si="2"/>
        <v>11</v>
      </c>
      <c r="P103" s="108">
        <v>42996</v>
      </c>
      <c r="Q103" s="155" t="s">
        <v>498</v>
      </c>
      <c r="R103" s="101" t="s">
        <v>439</v>
      </c>
    </row>
    <row r="104" spans="1:18" ht="45" x14ac:dyDescent="0.25">
      <c r="A104" s="105" t="s">
        <v>265</v>
      </c>
      <c r="B104" s="101" t="s">
        <v>266</v>
      </c>
      <c r="C104" s="102">
        <v>43140</v>
      </c>
      <c r="D104" s="107">
        <v>150300</v>
      </c>
      <c r="E104" s="101" t="s">
        <v>261</v>
      </c>
      <c r="F104" s="105">
        <v>32</v>
      </c>
      <c r="G104" s="101" t="s">
        <v>294</v>
      </c>
      <c r="H104" s="105" t="s">
        <v>251</v>
      </c>
      <c r="I104" s="105">
        <v>10</v>
      </c>
      <c r="J104" s="106">
        <v>39.39</v>
      </c>
      <c r="K104" s="104">
        <f t="shared" si="0"/>
        <v>393.9</v>
      </c>
      <c r="L104" s="108">
        <v>42933</v>
      </c>
      <c r="M104" s="105" t="s">
        <v>388</v>
      </c>
      <c r="N104" s="107">
        <v>10</v>
      </c>
      <c r="O104" s="110">
        <f t="shared" si="2"/>
        <v>393.9</v>
      </c>
      <c r="P104" s="156">
        <v>43025</v>
      </c>
      <c r="Q104" s="155" t="s">
        <v>484</v>
      </c>
      <c r="R104" s="101" t="s">
        <v>439</v>
      </c>
    </row>
    <row r="105" spans="1:18" ht="60" x14ac:dyDescent="0.25">
      <c r="A105" s="105" t="s">
        <v>265</v>
      </c>
      <c r="B105" s="101" t="s">
        <v>266</v>
      </c>
      <c r="C105" s="102">
        <v>43140</v>
      </c>
      <c r="D105" s="107">
        <v>150300</v>
      </c>
      <c r="E105" s="101" t="s">
        <v>261</v>
      </c>
      <c r="F105" s="105">
        <v>36</v>
      </c>
      <c r="G105" s="101" t="s">
        <v>296</v>
      </c>
      <c r="H105" s="105" t="s">
        <v>251</v>
      </c>
      <c r="I105" s="105">
        <v>10</v>
      </c>
      <c r="J105" s="106">
        <v>21.57</v>
      </c>
      <c r="K105" s="104">
        <f t="shared" si="0"/>
        <v>215.7</v>
      </c>
      <c r="L105" s="108">
        <v>42933</v>
      </c>
      <c r="M105" s="105" t="s">
        <v>388</v>
      </c>
      <c r="N105" s="107">
        <v>10</v>
      </c>
      <c r="O105" s="110">
        <f t="shared" si="2"/>
        <v>215.7</v>
      </c>
      <c r="P105" s="156">
        <v>43025</v>
      </c>
      <c r="Q105" s="155" t="s">
        <v>484</v>
      </c>
      <c r="R105" s="101" t="s">
        <v>439</v>
      </c>
    </row>
    <row r="106" spans="1:18" ht="45" x14ac:dyDescent="0.25">
      <c r="A106" s="105" t="s">
        <v>265</v>
      </c>
      <c r="B106" s="101" t="s">
        <v>266</v>
      </c>
      <c r="C106" s="102">
        <v>43140</v>
      </c>
      <c r="D106" s="107">
        <v>150300</v>
      </c>
      <c r="E106" s="101" t="s">
        <v>261</v>
      </c>
      <c r="F106" s="105">
        <v>51</v>
      </c>
      <c r="G106" s="101" t="s">
        <v>308</v>
      </c>
      <c r="H106" s="105" t="s">
        <v>251</v>
      </c>
      <c r="I106" s="105">
        <v>26</v>
      </c>
      <c r="J106" s="106">
        <v>19.100000000000001</v>
      </c>
      <c r="K106" s="104">
        <f t="shared" si="0"/>
        <v>496.6</v>
      </c>
      <c r="L106" s="108">
        <v>42933</v>
      </c>
      <c r="M106" s="105" t="s">
        <v>389</v>
      </c>
      <c r="N106" s="107">
        <v>26</v>
      </c>
      <c r="O106" s="110">
        <f t="shared" si="2"/>
        <v>496.6</v>
      </c>
      <c r="P106" s="156">
        <v>42996</v>
      </c>
      <c r="Q106" s="155" t="s">
        <v>496</v>
      </c>
      <c r="R106" s="101" t="s">
        <v>439</v>
      </c>
    </row>
    <row r="107" spans="1:18" ht="90" x14ac:dyDescent="0.25">
      <c r="A107" s="105" t="s">
        <v>265</v>
      </c>
      <c r="B107" s="101" t="s">
        <v>266</v>
      </c>
      <c r="C107" s="102">
        <v>43140</v>
      </c>
      <c r="D107" s="107">
        <v>150300</v>
      </c>
      <c r="E107" s="101" t="s">
        <v>261</v>
      </c>
      <c r="F107" s="105">
        <v>5</v>
      </c>
      <c r="G107" s="101" t="s">
        <v>279</v>
      </c>
      <c r="H107" s="105" t="s">
        <v>251</v>
      </c>
      <c r="I107" s="105">
        <v>10</v>
      </c>
      <c r="J107" s="106">
        <v>21.1</v>
      </c>
      <c r="K107" s="104">
        <f t="shared" si="0"/>
        <v>211</v>
      </c>
      <c r="L107" s="108">
        <v>42933</v>
      </c>
      <c r="M107" s="108" t="s">
        <v>393</v>
      </c>
      <c r="N107" s="107">
        <v>10</v>
      </c>
      <c r="O107" s="110">
        <f t="shared" si="2"/>
        <v>211</v>
      </c>
      <c r="P107" s="158">
        <v>43131</v>
      </c>
      <c r="Q107" s="168" t="s">
        <v>502</v>
      </c>
      <c r="R107" s="101" t="s">
        <v>439</v>
      </c>
    </row>
    <row r="108" spans="1:18" ht="90" x14ac:dyDescent="0.25">
      <c r="A108" s="105" t="s">
        <v>265</v>
      </c>
      <c r="B108" s="101" t="s">
        <v>266</v>
      </c>
      <c r="C108" s="102">
        <v>43140</v>
      </c>
      <c r="D108" s="107">
        <v>150300</v>
      </c>
      <c r="E108" s="101" t="s">
        <v>261</v>
      </c>
      <c r="F108" s="105">
        <v>6</v>
      </c>
      <c r="G108" s="101" t="s">
        <v>280</v>
      </c>
      <c r="H108" s="105" t="s">
        <v>251</v>
      </c>
      <c r="I108" s="105">
        <v>10</v>
      </c>
      <c r="J108" s="106">
        <v>13.04</v>
      </c>
      <c r="K108" s="104">
        <f t="shared" si="0"/>
        <v>130.39999999999998</v>
      </c>
      <c r="L108" s="108">
        <v>42933</v>
      </c>
      <c r="M108" s="108" t="s">
        <v>393</v>
      </c>
      <c r="N108" s="107">
        <v>10</v>
      </c>
      <c r="O108" s="110">
        <f t="shared" si="2"/>
        <v>130.39999999999998</v>
      </c>
      <c r="P108" s="158">
        <v>43131</v>
      </c>
      <c r="Q108" s="168" t="s">
        <v>502</v>
      </c>
      <c r="R108" s="101" t="s">
        <v>439</v>
      </c>
    </row>
    <row r="109" spans="1:18" ht="60" x14ac:dyDescent="0.25">
      <c r="A109" s="105" t="s">
        <v>265</v>
      </c>
      <c r="B109" s="101" t="s">
        <v>266</v>
      </c>
      <c r="C109" s="102">
        <v>43140</v>
      </c>
      <c r="D109" s="107">
        <v>150300</v>
      </c>
      <c r="E109" s="101" t="s">
        <v>261</v>
      </c>
      <c r="F109" s="105">
        <v>7</v>
      </c>
      <c r="G109" s="101" t="s">
        <v>281</v>
      </c>
      <c r="H109" s="105" t="s">
        <v>251</v>
      </c>
      <c r="I109" s="105">
        <v>5</v>
      </c>
      <c r="J109" s="106">
        <v>33.54</v>
      </c>
      <c r="K109" s="104">
        <f t="shared" si="0"/>
        <v>167.7</v>
      </c>
      <c r="L109" s="108">
        <v>42933</v>
      </c>
      <c r="M109" s="108" t="s">
        <v>393</v>
      </c>
      <c r="N109" s="107">
        <v>5</v>
      </c>
      <c r="O109" s="110">
        <f t="shared" si="2"/>
        <v>167.7</v>
      </c>
      <c r="P109" s="158">
        <v>43131</v>
      </c>
      <c r="Q109" s="168" t="s">
        <v>502</v>
      </c>
      <c r="R109" s="101" t="s">
        <v>439</v>
      </c>
    </row>
    <row r="110" spans="1:18" ht="165" x14ac:dyDescent="0.25">
      <c r="A110" s="105" t="s">
        <v>265</v>
      </c>
      <c r="B110" s="101" t="s">
        <v>266</v>
      </c>
      <c r="C110" s="102">
        <v>43140</v>
      </c>
      <c r="D110" s="107">
        <v>150300</v>
      </c>
      <c r="E110" s="101" t="s">
        <v>261</v>
      </c>
      <c r="F110" s="105">
        <v>28</v>
      </c>
      <c r="G110" s="101" t="s">
        <v>289</v>
      </c>
      <c r="H110" s="105" t="s">
        <v>251</v>
      </c>
      <c r="I110" s="105">
        <v>20</v>
      </c>
      <c r="J110" s="106">
        <v>125.99</v>
      </c>
      <c r="K110" s="104">
        <f t="shared" si="0"/>
        <v>2519.7999999999997</v>
      </c>
      <c r="L110" s="108">
        <v>42933</v>
      </c>
      <c r="M110" s="108" t="s">
        <v>393</v>
      </c>
      <c r="N110" s="107">
        <v>20</v>
      </c>
      <c r="O110" s="110">
        <f t="shared" si="2"/>
        <v>2519.7999999999997</v>
      </c>
      <c r="P110" s="158">
        <v>43131</v>
      </c>
      <c r="Q110" s="168" t="s">
        <v>502</v>
      </c>
      <c r="R110" s="101" t="s">
        <v>439</v>
      </c>
    </row>
    <row r="111" spans="1:18" ht="45" x14ac:dyDescent="0.25">
      <c r="A111" s="105" t="s">
        <v>265</v>
      </c>
      <c r="B111" s="101" t="s">
        <v>266</v>
      </c>
      <c r="C111" s="102">
        <v>43140</v>
      </c>
      <c r="D111" s="107">
        <v>150300</v>
      </c>
      <c r="E111" s="101" t="s">
        <v>261</v>
      </c>
      <c r="F111" s="105">
        <v>31</v>
      </c>
      <c r="G111" s="101" t="s">
        <v>291</v>
      </c>
      <c r="H111" s="105" t="s">
        <v>251</v>
      </c>
      <c r="I111" s="105">
        <v>10</v>
      </c>
      <c r="J111" s="106">
        <v>32.33</v>
      </c>
      <c r="K111" s="104">
        <f t="shared" si="0"/>
        <v>323.29999999999995</v>
      </c>
      <c r="L111" s="108">
        <v>42933</v>
      </c>
      <c r="M111" s="108" t="s">
        <v>393</v>
      </c>
      <c r="N111" s="107">
        <v>10</v>
      </c>
      <c r="O111" s="110">
        <f t="shared" si="2"/>
        <v>323.29999999999995</v>
      </c>
      <c r="P111" s="158">
        <v>43131</v>
      </c>
      <c r="Q111" s="168" t="s">
        <v>502</v>
      </c>
      <c r="R111" s="101" t="s">
        <v>439</v>
      </c>
    </row>
    <row r="112" spans="1:18" ht="60" x14ac:dyDescent="0.25">
      <c r="A112" s="105" t="s">
        <v>265</v>
      </c>
      <c r="B112" s="101" t="s">
        <v>266</v>
      </c>
      <c r="C112" s="102">
        <v>43140</v>
      </c>
      <c r="D112" s="107">
        <v>150300</v>
      </c>
      <c r="E112" s="101" t="s">
        <v>261</v>
      </c>
      <c r="F112" s="105">
        <v>35</v>
      </c>
      <c r="G112" s="101" t="s">
        <v>295</v>
      </c>
      <c r="H112" s="105" t="s">
        <v>251</v>
      </c>
      <c r="I112" s="105">
        <v>10</v>
      </c>
      <c r="J112" s="106">
        <v>1.49</v>
      </c>
      <c r="K112" s="104">
        <f t="shared" si="0"/>
        <v>14.9</v>
      </c>
      <c r="L112" s="108">
        <v>42933</v>
      </c>
      <c r="M112" s="108" t="s">
        <v>393</v>
      </c>
      <c r="N112" s="107">
        <v>10</v>
      </c>
      <c r="O112" s="110">
        <f t="shared" si="2"/>
        <v>14.9</v>
      </c>
      <c r="P112" s="158">
        <v>43131</v>
      </c>
      <c r="Q112" s="168" t="s">
        <v>502</v>
      </c>
      <c r="R112" s="101" t="s">
        <v>439</v>
      </c>
    </row>
    <row r="113" spans="1:18" ht="60" x14ac:dyDescent="0.25">
      <c r="A113" s="105" t="s">
        <v>265</v>
      </c>
      <c r="B113" s="101" t="s">
        <v>266</v>
      </c>
      <c r="C113" s="102">
        <v>43140</v>
      </c>
      <c r="D113" s="107">
        <v>150300</v>
      </c>
      <c r="E113" s="101" t="s">
        <v>261</v>
      </c>
      <c r="F113" s="105">
        <v>50</v>
      </c>
      <c r="G113" s="101" t="s">
        <v>307</v>
      </c>
      <c r="H113" s="105" t="s">
        <v>251</v>
      </c>
      <c r="I113" s="105">
        <v>10</v>
      </c>
      <c r="J113" s="106">
        <v>15</v>
      </c>
      <c r="K113" s="104">
        <f t="shared" si="0"/>
        <v>150</v>
      </c>
      <c r="L113" s="108">
        <v>42933</v>
      </c>
      <c r="M113" s="108" t="s">
        <v>393</v>
      </c>
      <c r="N113" s="107">
        <v>10</v>
      </c>
      <c r="O113" s="110">
        <f t="shared" si="2"/>
        <v>150</v>
      </c>
      <c r="P113" s="158">
        <v>43131</v>
      </c>
      <c r="Q113" s="168" t="s">
        <v>502</v>
      </c>
      <c r="R113" s="101" t="s">
        <v>439</v>
      </c>
    </row>
    <row r="114" spans="1:18" ht="60" x14ac:dyDescent="0.25">
      <c r="A114" s="105" t="s">
        <v>265</v>
      </c>
      <c r="B114" s="101" t="s">
        <v>266</v>
      </c>
      <c r="C114" s="102">
        <v>43140</v>
      </c>
      <c r="D114" s="107">
        <v>160010</v>
      </c>
      <c r="E114" s="101" t="s">
        <v>262</v>
      </c>
      <c r="F114" s="105">
        <v>118</v>
      </c>
      <c r="G114" s="101" t="s">
        <v>347</v>
      </c>
      <c r="H114" s="105" t="s">
        <v>251</v>
      </c>
      <c r="I114" s="105">
        <v>4</v>
      </c>
      <c r="J114" s="106">
        <v>104</v>
      </c>
      <c r="K114" s="104">
        <f t="shared" si="0"/>
        <v>416</v>
      </c>
      <c r="L114" s="108">
        <v>42933</v>
      </c>
      <c r="M114" s="105" t="s">
        <v>394</v>
      </c>
      <c r="N114" s="107">
        <v>4</v>
      </c>
      <c r="O114" s="110">
        <f t="shared" si="2"/>
        <v>416</v>
      </c>
      <c r="P114" s="108">
        <v>42996</v>
      </c>
      <c r="Q114" s="155" t="s">
        <v>498</v>
      </c>
      <c r="R114" s="101" t="s">
        <v>439</v>
      </c>
    </row>
    <row r="115" spans="1:18" ht="30" x14ac:dyDescent="0.25">
      <c r="A115" s="105" t="s">
        <v>265</v>
      </c>
      <c r="B115" s="101" t="s">
        <v>266</v>
      </c>
      <c r="C115" s="102">
        <v>43140</v>
      </c>
      <c r="D115" s="107">
        <v>160010</v>
      </c>
      <c r="E115" s="101" t="s">
        <v>262</v>
      </c>
      <c r="F115" s="105">
        <v>146</v>
      </c>
      <c r="G115" s="101" t="s">
        <v>374</v>
      </c>
      <c r="H115" s="105" t="s">
        <v>251</v>
      </c>
      <c r="I115" s="105">
        <v>4</v>
      </c>
      <c r="J115" s="106">
        <v>9.5399999999999991</v>
      </c>
      <c r="K115" s="104">
        <f t="shared" si="0"/>
        <v>38.159999999999997</v>
      </c>
      <c r="L115" s="108">
        <v>42933</v>
      </c>
      <c r="M115" s="105" t="s">
        <v>394</v>
      </c>
      <c r="N115" s="107">
        <v>4</v>
      </c>
      <c r="O115" s="110">
        <f t="shared" si="2"/>
        <v>38.159999999999997</v>
      </c>
      <c r="P115" s="108">
        <v>42996</v>
      </c>
      <c r="Q115" s="155" t="s">
        <v>498</v>
      </c>
      <c r="R115" s="101" t="s">
        <v>439</v>
      </c>
    </row>
    <row r="116" spans="1:18" ht="30" x14ac:dyDescent="0.25">
      <c r="A116" s="105" t="s">
        <v>265</v>
      </c>
      <c r="B116" s="101" t="s">
        <v>266</v>
      </c>
      <c r="C116" s="102">
        <v>43140</v>
      </c>
      <c r="D116" s="107">
        <v>160010</v>
      </c>
      <c r="E116" s="101" t="s">
        <v>262</v>
      </c>
      <c r="F116" s="105">
        <v>147</v>
      </c>
      <c r="G116" s="101" t="s">
        <v>375</v>
      </c>
      <c r="H116" s="105" t="s">
        <v>251</v>
      </c>
      <c r="I116" s="105">
        <v>4</v>
      </c>
      <c r="J116" s="106">
        <v>8.84</v>
      </c>
      <c r="K116" s="104">
        <f t="shared" si="0"/>
        <v>35.36</v>
      </c>
      <c r="L116" s="108">
        <v>42933</v>
      </c>
      <c r="M116" s="105" t="s">
        <v>394</v>
      </c>
      <c r="N116" s="107">
        <v>4</v>
      </c>
      <c r="O116" s="110">
        <f t="shared" si="2"/>
        <v>35.36</v>
      </c>
      <c r="P116" s="108">
        <v>42996</v>
      </c>
      <c r="Q116" s="155" t="s">
        <v>498</v>
      </c>
      <c r="R116" s="101" t="s">
        <v>439</v>
      </c>
    </row>
    <row r="117" spans="1:18" ht="90" x14ac:dyDescent="0.25">
      <c r="A117" s="105" t="s">
        <v>265</v>
      </c>
      <c r="B117" s="101" t="s">
        <v>266</v>
      </c>
      <c r="C117" s="102">
        <v>43140</v>
      </c>
      <c r="D117" s="107">
        <v>160010</v>
      </c>
      <c r="E117" s="101" t="s">
        <v>262</v>
      </c>
      <c r="F117" s="105">
        <v>98</v>
      </c>
      <c r="G117" s="101" t="s">
        <v>332</v>
      </c>
      <c r="H117" s="105" t="s">
        <v>251</v>
      </c>
      <c r="I117" s="105">
        <v>4</v>
      </c>
      <c r="J117" s="106">
        <v>7.85</v>
      </c>
      <c r="K117" s="104">
        <f t="shared" si="0"/>
        <v>31.4</v>
      </c>
      <c r="L117" s="108">
        <v>42933</v>
      </c>
      <c r="M117" s="105" t="s">
        <v>388</v>
      </c>
      <c r="N117" s="107">
        <v>4</v>
      </c>
      <c r="O117" s="110">
        <f t="shared" si="2"/>
        <v>31.4</v>
      </c>
      <c r="P117" s="156">
        <v>43025</v>
      </c>
      <c r="Q117" s="155" t="s">
        <v>484</v>
      </c>
      <c r="R117" s="101" t="s">
        <v>439</v>
      </c>
    </row>
    <row r="118" spans="1:18" ht="90" x14ac:dyDescent="0.25">
      <c r="A118" s="105" t="s">
        <v>265</v>
      </c>
      <c r="B118" s="101" t="s">
        <v>266</v>
      </c>
      <c r="C118" s="102">
        <v>43140</v>
      </c>
      <c r="D118" s="107">
        <v>160010</v>
      </c>
      <c r="E118" s="101" t="s">
        <v>262</v>
      </c>
      <c r="F118" s="105">
        <v>99</v>
      </c>
      <c r="G118" s="101" t="s">
        <v>333</v>
      </c>
      <c r="H118" s="105" t="s">
        <v>251</v>
      </c>
      <c r="I118" s="105">
        <v>4</v>
      </c>
      <c r="J118" s="106">
        <v>7.75</v>
      </c>
      <c r="K118" s="104">
        <f t="shared" si="0"/>
        <v>31</v>
      </c>
      <c r="L118" s="108">
        <v>42933</v>
      </c>
      <c r="M118" s="105" t="s">
        <v>388</v>
      </c>
      <c r="N118" s="107">
        <v>4</v>
      </c>
      <c r="O118" s="110">
        <f t="shared" si="2"/>
        <v>31</v>
      </c>
      <c r="P118" s="156">
        <v>43025</v>
      </c>
      <c r="Q118" s="155" t="s">
        <v>484</v>
      </c>
      <c r="R118" s="101" t="s">
        <v>439</v>
      </c>
    </row>
    <row r="119" spans="1:18" ht="90" x14ac:dyDescent="0.25">
      <c r="A119" s="105" t="s">
        <v>265</v>
      </c>
      <c r="B119" s="101" t="s">
        <v>266</v>
      </c>
      <c r="C119" s="102">
        <v>43140</v>
      </c>
      <c r="D119" s="107">
        <v>160010</v>
      </c>
      <c r="E119" s="101" t="s">
        <v>262</v>
      </c>
      <c r="F119" s="105">
        <v>102</v>
      </c>
      <c r="G119" s="101" t="s">
        <v>334</v>
      </c>
      <c r="H119" s="105" t="s">
        <v>251</v>
      </c>
      <c r="I119" s="105">
        <v>4</v>
      </c>
      <c r="J119" s="106">
        <v>8.44</v>
      </c>
      <c r="K119" s="104">
        <f t="shared" si="0"/>
        <v>33.76</v>
      </c>
      <c r="L119" s="108">
        <v>42933</v>
      </c>
      <c r="M119" s="105" t="s">
        <v>388</v>
      </c>
      <c r="N119" s="107">
        <v>4</v>
      </c>
      <c r="O119" s="110">
        <f t="shared" si="2"/>
        <v>33.76</v>
      </c>
      <c r="P119" s="156">
        <v>43025</v>
      </c>
      <c r="Q119" s="155" t="s">
        <v>484</v>
      </c>
      <c r="R119" s="101" t="s">
        <v>439</v>
      </c>
    </row>
    <row r="120" spans="1:18" ht="90" x14ac:dyDescent="0.25">
      <c r="A120" s="105" t="s">
        <v>265</v>
      </c>
      <c r="B120" s="101" t="s">
        <v>266</v>
      </c>
      <c r="C120" s="102">
        <v>43140</v>
      </c>
      <c r="D120" s="107">
        <v>160010</v>
      </c>
      <c r="E120" s="101" t="s">
        <v>262</v>
      </c>
      <c r="F120" s="105">
        <v>103</v>
      </c>
      <c r="G120" s="101" t="s">
        <v>335</v>
      </c>
      <c r="H120" s="105" t="s">
        <v>251</v>
      </c>
      <c r="I120" s="105">
        <v>4</v>
      </c>
      <c r="J120" s="106">
        <v>5.04</v>
      </c>
      <c r="K120" s="104">
        <f t="shared" si="0"/>
        <v>20.16</v>
      </c>
      <c r="L120" s="108">
        <v>42933</v>
      </c>
      <c r="M120" s="105" t="s">
        <v>388</v>
      </c>
      <c r="N120" s="107">
        <v>4</v>
      </c>
      <c r="O120" s="110">
        <f t="shared" si="2"/>
        <v>20.16</v>
      </c>
      <c r="P120" s="156">
        <v>43025</v>
      </c>
      <c r="Q120" s="155" t="s">
        <v>484</v>
      </c>
      <c r="R120" s="101" t="s">
        <v>439</v>
      </c>
    </row>
    <row r="121" spans="1:18" ht="60" x14ac:dyDescent="0.25">
      <c r="A121" s="105" t="s">
        <v>265</v>
      </c>
      <c r="B121" s="101" t="s">
        <v>266</v>
      </c>
      <c r="C121" s="102">
        <v>43140</v>
      </c>
      <c r="D121" s="107">
        <v>160010</v>
      </c>
      <c r="E121" s="101" t="s">
        <v>262</v>
      </c>
      <c r="F121" s="105">
        <v>115</v>
      </c>
      <c r="G121" s="101" t="s">
        <v>345</v>
      </c>
      <c r="H121" s="105" t="s">
        <v>251</v>
      </c>
      <c r="I121" s="105">
        <v>4</v>
      </c>
      <c r="J121" s="106">
        <v>5.51</v>
      </c>
      <c r="K121" s="104">
        <f t="shared" si="0"/>
        <v>22.04</v>
      </c>
      <c r="L121" s="108">
        <v>42933</v>
      </c>
      <c r="M121" s="105" t="s">
        <v>388</v>
      </c>
      <c r="N121" s="107">
        <v>4</v>
      </c>
      <c r="O121" s="110">
        <f t="shared" si="2"/>
        <v>22.04</v>
      </c>
      <c r="P121" s="156">
        <v>43025</v>
      </c>
      <c r="Q121" s="155" t="s">
        <v>484</v>
      </c>
      <c r="R121" s="101" t="s">
        <v>439</v>
      </c>
    </row>
    <row r="122" spans="1:18" ht="45" x14ac:dyDescent="0.25">
      <c r="A122" s="105" t="s">
        <v>265</v>
      </c>
      <c r="B122" s="101" t="s">
        <v>266</v>
      </c>
      <c r="C122" s="102">
        <v>43140</v>
      </c>
      <c r="D122" s="107">
        <v>160010</v>
      </c>
      <c r="E122" s="101" t="s">
        <v>262</v>
      </c>
      <c r="F122" s="105">
        <v>124</v>
      </c>
      <c r="G122" s="101" t="s">
        <v>352</v>
      </c>
      <c r="H122" s="105" t="s">
        <v>251</v>
      </c>
      <c r="I122" s="105">
        <v>4</v>
      </c>
      <c r="J122" s="106">
        <v>61.76</v>
      </c>
      <c r="K122" s="104">
        <f t="shared" si="0"/>
        <v>247.04</v>
      </c>
      <c r="L122" s="108">
        <v>42933</v>
      </c>
      <c r="M122" s="105" t="s">
        <v>388</v>
      </c>
      <c r="N122" s="107">
        <v>4</v>
      </c>
      <c r="O122" s="110">
        <f t="shared" si="2"/>
        <v>247.04</v>
      </c>
      <c r="P122" s="156">
        <v>43025</v>
      </c>
      <c r="Q122" s="155" t="s">
        <v>484</v>
      </c>
      <c r="R122" s="101" t="s">
        <v>439</v>
      </c>
    </row>
    <row r="123" spans="1:18" ht="60" x14ac:dyDescent="0.25">
      <c r="A123" s="105" t="s">
        <v>265</v>
      </c>
      <c r="B123" s="101" t="s">
        <v>266</v>
      </c>
      <c r="C123" s="102">
        <v>43140</v>
      </c>
      <c r="D123" s="107">
        <v>160010</v>
      </c>
      <c r="E123" s="101" t="s">
        <v>262</v>
      </c>
      <c r="F123" s="105">
        <v>79</v>
      </c>
      <c r="G123" s="101" t="s">
        <v>324</v>
      </c>
      <c r="H123" s="105" t="s">
        <v>251</v>
      </c>
      <c r="I123" s="105">
        <v>5</v>
      </c>
      <c r="J123" s="106">
        <v>22.9</v>
      </c>
      <c r="K123" s="104">
        <f t="shared" si="0"/>
        <v>114.5</v>
      </c>
      <c r="L123" s="108">
        <v>42933</v>
      </c>
      <c r="M123" s="105" t="s">
        <v>389</v>
      </c>
      <c r="N123" s="107">
        <v>5</v>
      </c>
      <c r="O123" s="110">
        <f t="shared" si="2"/>
        <v>114.5</v>
      </c>
      <c r="P123" s="156">
        <v>42996</v>
      </c>
      <c r="Q123" s="155" t="s">
        <v>496</v>
      </c>
      <c r="R123" s="101" t="s">
        <v>439</v>
      </c>
    </row>
    <row r="124" spans="1:18" ht="90" x14ac:dyDescent="0.25">
      <c r="A124" s="105" t="s">
        <v>265</v>
      </c>
      <c r="B124" s="101" t="s">
        <v>266</v>
      </c>
      <c r="C124" s="102">
        <v>43140</v>
      </c>
      <c r="D124" s="107">
        <v>160010</v>
      </c>
      <c r="E124" s="101" t="s">
        <v>262</v>
      </c>
      <c r="F124" s="105">
        <v>41</v>
      </c>
      <c r="G124" s="101" t="s">
        <v>299</v>
      </c>
      <c r="H124" s="105" t="s">
        <v>251</v>
      </c>
      <c r="I124" s="105">
        <v>2</v>
      </c>
      <c r="J124" s="106">
        <v>51.99</v>
      </c>
      <c r="K124" s="104">
        <f t="shared" si="0"/>
        <v>103.98</v>
      </c>
      <c r="L124" s="108">
        <v>42933</v>
      </c>
      <c r="M124" s="105" t="s">
        <v>390</v>
      </c>
      <c r="N124" s="107">
        <v>2</v>
      </c>
      <c r="O124" s="110">
        <f t="shared" si="2"/>
        <v>103.98</v>
      </c>
      <c r="P124" s="156">
        <v>42997</v>
      </c>
      <c r="Q124" s="155" t="s">
        <v>486</v>
      </c>
      <c r="R124" s="101" t="s">
        <v>439</v>
      </c>
    </row>
    <row r="125" spans="1:18" ht="90" x14ac:dyDescent="0.25">
      <c r="A125" s="105" t="s">
        <v>265</v>
      </c>
      <c r="B125" s="101" t="s">
        <v>266</v>
      </c>
      <c r="C125" s="102">
        <v>43140</v>
      </c>
      <c r="D125" s="107">
        <v>160010</v>
      </c>
      <c r="E125" s="101" t="s">
        <v>262</v>
      </c>
      <c r="F125" s="105">
        <v>42</v>
      </c>
      <c r="G125" s="101" t="s">
        <v>300</v>
      </c>
      <c r="H125" s="105" t="s">
        <v>251</v>
      </c>
      <c r="I125" s="105">
        <v>2</v>
      </c>
      <c r="J125" s="106">
        <v>52.99</v>
      </c>
      <c r="K125" s="104">
        <f t="shared" si="0"/>
        <v>105.98</v>
      </c>
      <c r="L125" s="108">
        <v>42933</v>
      </c>
      <c r="M125" s="105" t="s">
        <v>390</v>
      </c>
      <c r="N125" s="107">
        <v>2</v>
      </c>
      <c r="O125" s="110">
        <f t="shared" si="2"/>
        <v>105.98</v>
      </c>
      <c r="P125" s="156">
        <v>42997</v>
      </c>
      <c r="Q125" s="155" t="s">
        <v>486</v>
      </c>
      <c r="R125" s="101" t="s">
        <v>439</v>
      </c>
    </row>
    <row r="126" spans="1:18" ht="60" x14ac:dyDescent="0.25">
      <c r="A126" s="105" t="s">
        <v>265</v>
      </c>
      <c r="B126" s="101" t="s">
        <v>266</v>
      </c>
      <c r="C126" s="102">
        <v>43140</v>
      </c>
      <c r="D126" s="107">
        <v>160010</v>
      </c>
      <c r="E126" s="101" t="s">
        <v>262</v>
      </c>
      <c r="F126" s="105">
        <v>43</v>
      </c>
      <c r="G126" s="101" t="s">
        <v>301</v>
      </c>
      <c r="H126" s="105" t="s">
        <v>251</v>
      </c>
      <c r="I126" s="105">
        <v>2</v>
      </c>
      <c r="J126" s="106">
        <v>76.98</v>
      </c>
      <c r="K126" s="104">
        <f t="shared" si="0"/>
        <v>153.96</v>
      </c>
      <c r="L126" s="108">
        <v>42933</v>
      </c>
      <c r="M126" s="105" t="s">
        <v>390</v>
      </c>
      <c r="N126" s="107">
        <v>2</v>
      </c>
      <c r="O126" s="110">
        <f t="shared" si="2"/>
        <v>153.96</v>
      </c>
      <c r="P126" s="156">
        <v>42997</v>
      </c>
      <c r="Q126" s="155" t="s">
        <v>486</v>
      </c>
      <c r="R126" s="101" t="s">
        <v>439</v>
      </c>
    </row>
    <row r="127" spans="1:18" ht="45" x14ac:dyDescent="0.25">
      <c r="A127" s="105" t="s">
        <v>265</v>
      </c>
      <c r="B127" s="101" t="s">
        <v>266</v>
      </c>
      <c r="C127" s="102">
        <v>43140</v>
      </c>
      <c r="D127" s="107">
        <v>160010</v>
      </c>
      <c r="E127" s="101" t="s">
        <v>262</v>
      </c>
      <c r="F127" s="105">
        <v>17</v>
      </c>
      <c r="G127" s="101" t="s">
        <v>284</v>
      </c>
      <c r="H127" s="105" t="s">
        <v>251</v>
      </c>
      <c r="I127" s="105">
        <v>24</v>
      </c>
      <c r="J127" s="106">
        <v>1</v>
      </c>
      <c r="K127" s="104">
        <f t="shared" si="0"/>
        <v>24</v>
      </c>
      <c r="L127" s="108">
        <v>42933</v>
      </c>
      <c r="M127" s="105" t="s">
        <v>391</v>
      </c>
      <c r="N127" s="107">
        <v>24</v>
      </c>
      <c r="O127" s="110">
        <f t="shared" si="2"/>
        <v>24</v>
      </c>
      <c r="P127" s="156">
        <v>43026</v>
      </c>
      <c r="Q127" s="155" t="s">
        <v>487</v>
      </c>
      <c r="R127" s="101" t="s">
        <v>439</v>
      </c>
    </row>
    <row r="128" spans="1:18" ht="45" x14ac:dyDescent="0.25">
      <c r="A128" s="105" t="s">
        <v>265</v>
      </c>
      <c r="B128" s="101" t="s">
        <v>266</v>
      </c>
      <c r="C128" s="102">
        <v>43140</v>
      </c>
      <c r="D128" s="107">
        <v>160010</v>
      </c>
      <c r="E128" s="101" t="s">
        <v>262</v>
      </c>
      <c r="F128" s="105">
        <v>18</v>
      </c>
      <c r="G128" s="101" t="s">
        <v>285</v>
      </c>
      <c r="H128" s="105" t="s">
        <v>251</v>
      </c>
      <c r="I128" s="105">
        <v>24</v>
      </c>
      <c r="J128" s="106">
        <v>0.98</v>
      </c>
      <c r="K128" s="104">
        <f t="shared" si="0"/>
        <v>23.52</v>
      </c>
      <c r="L128" s="108">
        <v>42933</v>
      </c>
      <c r="M128" s="105" t="s">
        <v>391</v>
      </c>
      <c r="N128" s="107">
        <v>24</v>
      </c>
      <c r="O128" s="110">
        <f t="shared" si="2"/>
        <v>23.52</v>
      </c>
      <c r="P128" s="156">
        <v>43026</v>
      </c>
      <c r="Q128" s="155" t="s">
        <v>487</v>
      </c>
      <c r="R128" s="101" t="s">
        <v>439</v>
      </c>
    </row>
    <row r="129" spans="1:18" ht="75" x14ac:dyDescent="0.25">
      <c r="A129" s="105" t="s">
        <v>265</v>
      </c>
      <c r="B129" s="101" t="s">
        <v>266</v>
      </c>
      <c r="C129" s="102">
        <v>43140</v>
      </c>
      <c r="D129" s="107">
        <v>160010</v>
      </c>
      <c r="E129" s="101" t="s">
        <v>262</v>
      </c>
      <c r="F129" s="105">
        <v>1</v>
      </c>
      <c r="G129" s="101" t="s">
        <v>276</v>
      </c>
      <c r="H129" s="105" t="s">
        <v>251</v>
      </c>
      <c r="I129" s="105">
        <v>1</v>
      </c>
      <c r="J129" s="106">
        <v>24.32</v>
      </c>
      <c r="K129" s="104">
        <f t="shared" si="0"/>
        <v>24.32</v>
      </c>
      <c r="L129" s="108">
        <v>42933</v>
      </c>
      <c r="M129" s="108" t="s">
        <v>393</v>
      </c>
      <c r="N129" s="107">
        <v>1</v>
      </c>
      <c r="O129" s="110">
        <f t="shared" si="2"/>
        <v>24.32</v>
      </c>
      <c r="P129" s="158">
        <v>43131</v>
      </c>
      <c r="Q129" s="168" t="s">
        <v>502</v>
      </c>
      <c r="R129" s="101" t="s">
        <v>439</v>
      </c>
    </row>
    <row r="130" spans="1:18" ht="90" x14ac:dyDescent="0.25">
      <c r="A130" s="105" t="s">
        <v>265</v>
      </c>
      <c r="B130" s="101" t="s">
        <v>266</v>
      </c>
      <c r="C130" s="102">
        <v>43140</v>
      </c>
      <c r="D130" s="107">
        <v>160010</v>
      </c>
      <c r="E130" s="101" t="s">
        <v>262</v>
      </c>
      <c r="F130" s="105">
        <v>5</v>
      </c>
      <c r="G130" s="101" t="s">
        <v>279</v>
      </c>
      <c r="H130" s="105" t="s">
        <v>251</v>
      </c>
      <c r="I130" s="105">
        <v>1</v>
      </c>
      <c r="J130" s="106">
        <v>21.1</v>
      </c>
      <c r="K130" s="104">
        <f t="shared" si="0"/>
        <v>21.1</v>
      </c>
      <c r="L130" s="108">
        <v>42933</v>
      </c>
      <c r="M130" s="108" t="s">
        <v>393</v>
      </c>
      <c r="N130" s="107">
        <v>1</v>
      </c>
      <c r="O130" s="110">
        <f t="shared" si="2"/>
        <v>21.1</v>
      </c>
      <c r="P130" s="158">
        <v>43131</v>
      </c>
      <c r="Q130" s="168" t="s">
        <v>502</v>
      </c>
      <c r="R130" s="101" t="s">
        <v>439</v>
      </c>
    </row>
    <row r="131" spans="1:18" ht="45" x14ac:dyDescent="0.25">
      <c r="A131" s="105" t="s">
        <v>265</v>
      </c>
      <c r="B131" s="101" t="s">
        <v>266</v>
      </c>
      <c r="C131" s="102">
        <v>43140</v>
      </c>
      <c r="D131" s="107">
        <v>160010</v>
      </c>
      <c r="E131" s="101" t="s">
        <v>262</v>
      </c>
      <c r="F131" s="105">
        <v>19</v>
      </c>
      <c r="G131" s="101" t="s">
        <v>286</v>
      </c>
      <c r="H131" s="105" t="s">
        <v>251</v>
      </c>
      <c r="I131" s="105">
        <v>24</v>
      </c>
      <c r="J131" s="106">
        <v>2.61</v>
      </c>
      <c r="K131" s="104">
        <f t="shared" si="0"/>
        <v>62.64</v>
      </c>
      <c r="L131" s="108">
        <v>42933</v>
      </c>
      <c r="M131" s="108" t="s">
        <v>393</v>
      </c>
      <c r="N131" s="107">
        <v>24</v>
      </c>
      <c r="O131" s="110">
        <f t="shared" ref="O131:O198" si="3">N131*J131</f>
        <v>62.64</v>
      </c>
      <c r="P131" s="158">
        <v>43131</v>
      </c>
      <c r="Q131" s="168" t="s">
        <v>502</v>
      </c>
      <c r="R131" s="101" t="s">
        <v>439</v>
      </c>
    </row>
    <row r="132" spans="1:18" ht="45" x14ac:dyDescent="0.25">
      <c r="A132" s="105" t="s">
        <v>265</v>
      </c>
      <c r="B132" s="101" t="s">
        <v>266</v>
      </c>
      <c r="C132" s="102">
        <v>43140</v>
      </c>
      <c r="D132" s="107">
        <v>160010</v>
      </c>
      <c r="E132" s="101" t="s">
        <v>262</v>
      </c>
      <c r="F132" s="105">
        <v>78</v>
      </c>
      <c r="G132" s="101" t="s">
        <v>323</v>
      </c>
      <c r="H132" s="105" t="s">
        <v>251</v>
      </c>
      <c r="I132" s="105">
        <v>1</v>
      </c>
      <c r="J132" s="106">
        <v>14</v>
      </c>
      <c r="K132" s="104">
        <f t="shared" si="0"/>
        <v>14</v>
      </c>
      <c r="L132" s="108">
        <v>42933</v>
      </c>
      <c r="M132" s="108" t="s">
        <v>393</v>
      </c>
      <c r="N132" s="107">
        <v>1</v>
      </c>
      <c r="O132" s="110">
        <f t="shared" si="3"/>
        <v>14</v>
      </c>
      <c r="P132" s="158">
        <v>43131</v>
      </c>
      <c r="Q132" s="168" t="s">
        <v>502</v>
      </c>
      <c r="R132" s="101" t="s">
        <v>439</v>
      </c>
    </row>
    <row r="133" spans="1:18" ht="60" x14ac:dyDescent="0.25">
      <c r="A133" s="105" t="s">
        <v>265</v>
      </c>
      <c r="B133" s="101" t="s">
        <v>266</v>
      </c>
      <c r="C133" s="102">
        <v>43140</v>
      </c>
      <c r="D133" s="107">
        <v>160010</v>
      </c>
      <c r="E133" s="101" t="s">
        <v>262</v>
      </c>
      <c r="F133" s="105">
        <v>80</v>
      </c>
      <c r="G133" s="101" t="s">
        <v>325</v>
      </c>
      <c r="H133" s="105" t="s">
        <v>251</v>
      </c>
      <c r="I133" s="105">
        <v>5</v>
      </c>
      <c r="J133" s="106">
        <v>5</v>
      </c>
      <c r="K133" s="104">
        <f t="shared" si="0"/>
        <v>25</v>
      </c>
      <c r="L133" s="108">
        <v>42933</v>
      </c>
      <c r="M133" s="108" t="s">
        <v>393</v>
      </c>
      <c r="N133" s="107">
        <v>5</v>
      </c>
      <c r="O133" s="110">
        <f t="shared" si="3"/>
        <v>25</v>
      </c>
      <c r="P133" s="158">
        <v>43131</v>
      </c>
      <c r="Q133" s="168" t="s">
        <v>502</v>
      </c>
      <c r="R133" s="101" t="s">
        <v>439</v>
      </c>
    </row>
    <row r="134" spans="1:18" ht="60" x14ac:dyDescent="0.25">
      <c r="A134" s="105" t="s">
        <v>265</v>
      </c>
      <c r="B134" s="101" t="s">
        <v>266</v>
      </c>
      <c r="C134" s="102">
        <v>43140</v>
      </c>
      <c r="D134" s="107">
        <v>160010</v>
      </c>
      <c r="E134" s="101" t="s">
        <v>262</v>
      </c>
      <c r="F134" s="105">
        <v>81</v>
      </c>
      <c r="G134" s="101" t="s">
        <v>326</v>
      </c>
      <c r="H134" s="105" t="s">
        <v>251</v>
      </c>
      <c r="I134" s="105">
        <v>250</v>
      </c>
      <c r="J134" s="106">
        <v>1.54</v>
      </c>
      <c r="K134" s="104">
        <f t="shared" si="0"/>
        <v>385</v>
      </c>
      <c r="L134" s="108">
        <v>42933</v>
      </c>
      <c r="M134" s="108" t="s">
        <v>393</v>
      </c>
      <c r="N134" s="107">
        <v>250</v>
      </c>
      <c r="O134" s="110">
        <f t="shared" si="3"/>
        <v>385</v>
      </c>
      <c r="P134" s="158">
        <v>43131</v>
      </c>
      <c r="Q134" s="168" t="s">
        <v>502</v>
      </c>
      <c r="R134" s="101" t="s">
        <v>439</v>
      </c>
    </row>
    <row r="135" spans="1:18" ht="105" x14ac:dyDescent="0.25">
      <c r="A135" s="105" t="s">
        <v>265</v>
      </c>
      <c r="B135" s="101" t="s">
        <v>266</v>
      </c>
      <c r="C135" s="102">
        <v>43140</v>
      </c>
      <c r="D135" s="107">
        <v>170000</v>
      </c>
      <c r="E135" s="101" t="s">
        <v>252</v>
      </c>
      <c r="F135" s="105">
        <v>144</v>
      </c>
      <c r="G135" s="101" t="s">
        <v>371</v>
      </c>
      <c r="H135" s="105" t="s">
        <v>251</v>
      </c>
      <c r="I135" s="105">
        <v>5</v>
      </c>
      <c r="J135" s="106">
        <v>7.6</v>
      </c>
      <c r="K135" s="104">
        <f t="shared" si="0"/>
        <v>38</v>
      </c>
      <c r="L135" s="108">
        <v>42933</v>
      </c>
      <c r="M135" s="105" t="s">
        <v>394</v>
      </c>
      <c r="N135" s="107">
        <v>5</v>
      </c>
      <c r="O135" s="110">
        <f t="shared" si="3"/>
        <v>38</v>
      </c>
      <c r="P135" s="108">
        <v>42996</v>
      </c>
      <c r="Q135" s="155" t="s">
        <v>498</v>
      </c>
      <c r="R135" s="101" t="s">
        <v>439</v>
      </c>
    </row>
    <row r="136" spans="1:18" ht="60" x14ac:dyDescent="0.25">
      <c r="A136" s="105" t="s">
        <v>265</v>
      </c>
      <c r="B136" s="101" t="s">
        <v>266</v>
      </c>
      <c r="C136" s="102">
        <v>43140</v>
      </c>
      <c r="D136" s="107">
        <v>170000</v>
      </c>
      <c r="E136" s="101" t="s">
        <v>252</v>
      </c>
      <c r="F136" s="105">
        <v>45</v>
      </c>
      <c r="G136" s="101" t="s">
        <v>302</v>
      </c>
      <c r="H136" s="105" t="s">
        <v>251</v>
      </c>
      <c r="I136" s="105">
        <v>15</v>
      </c>
      <c r="J136" s="106">
        <v>13.91</v>
      </c>
      <c r="K136" s="104">
        <f t="shared" si="0"/>
        <v>208.65</v>
      </c>
      <c r="L136" s="108">
        <v>42933</v>
      </c>
      <c r="M136" s="105" t="s">
        <v>389</v>
      </c>
      <c r="N136" s="107">
        <v>15</v>
      </c>
      <c r="O136" s="110">
        <f t="shared" si="3"/>
        <v>208.65</v>
      </c>
      <c r="P136" s="156">
        <v>42996</v>
      </c>
      <c r="Q136" s="155" t="s">
        <v>496</v>
      </c>
      <c r="R136" s="101" t="s">
        <v>439</v>
      </c>
    </row>
    <row r="137" spans="1:18" ht="45" x14ac:dyDescent="0.25">
      <c r="A137" s="105" t="s">
        <v>265</v>
      </c>
      <c r="B137" s="101" t="s">
        <v>266</v>
      </c>
      <c r="C137" s="102">
        <v>43140</v>
      </c>
      <c r="D137" s="107">
        <v>170000</v>
      </c>
      <c r="E137" s="101" t="s">
        <v>252</v>
      </c>
      <c r="F137" s="105">
        <v>49</v>
      </c>
      <c r="G137" s="101" t="s">
        <v>306</v>
      </c>
      <c r="H137" s="105" t="s">
        <v>251</v>
      </c>
      <c r="I137" s="105">
        <f>50+20</f>
        <v>70</v>
      </c>
      <c r="J137" s="106">
        <v>6.99</v>
      </c>
      <c r="K137" s="104">
        <f t="shared" si="0"/>
        <v>489.3</v>
      </c>
      <c r="L137" s="108">
        <v>42933</v>
      </c>
      <c r="M137" s="108" t="s">
        <v>393</v>
      </c>
      <c r="N137" s="107">
        <v>70</v>
      </c>
      <c r="O137" s="110">
        <f t="shared" si="3"/>
        <v>489.3</v>
      </c>
      <c r="P137" s="158">
        <v>43131</v>
      </c>
      <c r="Q137" s="168" t="s">
        <v>502</v>
      </c>
      <c r="R137" s="101" t="s">
        <v>439</v>
      </c>
    </row>
    <row r="138" spans="1:18" ht="45" x14ac:dyDescent="0.25">
      <c r="A138" s="105" t="s">
        <v>265</v>
      </c>
      <c r="B138" s="101" t="s">
        <v>266</v>
      </c>
      <c r="C138" s="102">
        <v>43140</v>
      </c>
      <c r="D138" s="107">
        <v>170000</v>
      </c>
      <c r="E138" s="101" t="s">
        <v>252</v>
      </c>
      <c r="F138" s="105">
        <v>63</v>
      </c>
      <c r="G138" s="101" t="s">
        <v>315</v>
      </c>
      <c r="H138" s="105" t="s">
        <v>251</v>
      </c>
      <c r="I138" s="105">
        <v>50</v>
      </c>
      <c r="J138" s="106">
        <v>1.83</v>
      </c>
      <c r="K138" s="106">
        <f t="shared" si="0"/>
        <v>91.5</v>
      </c>
      <c r="L138" s="108">
        <v>42933</v>
      </c>
      <c r="M138" s="108" t="s">
        <v>393</v>
      </c>
      <c r="N138" s="107">
        <v>50</v>
      </c>
      <c r="O138" s="110">
        <f t="shared" si="3"/>
        <v>91.5</v>
      </c>
      <c r="P138" s="158">
        <v>43131</v>
      </c>
      <c r="Q138" s="168" t="s">
        <v>502</v>
      </c>
      <c r="R138" s="101" t="s">
        <v>439</v>
      </c>
    </row>
    <row r="139" spans="1:18" ht="60" x14ac:dyDescent="0.25">
      <c r="A139" s="105" t="s">
        <v>265</v>
      </c>
      <c r="B139" s="101" t="s">
        <v>266</v>
      </c>
      <c r="C139" s="102">
        <v>43140</v>
      </c>
      <c r="D139" s="107">
        <v>170000</v>
      </c>
      <c r="E139" s="101" t="s">
        <v>252</v>
      </c>
      <c r="F139" s="105">
        <v>65</v>
      </c>
      <c r="G139" s="101" t="s">
        <v>316</v>
      </c>
      <c r="H139" s="105" t="s">
        <v>251</v>
      </c>
      <c r="I139" s="105">
        <v>50</v>
      </c>
      <c r="J139" s="106">
        <v>1.53</v>
      </c>
      <c r="K139" s="106">
        <f t="shared" si="0"/>
        <v>76.5</v>
      </c>
      <c r="L139" s="108">
        <v>42933</v>
      </c>
      <c r="M139" s="108" t="s">
        <v>393</v>
      </c>
      <c r="N139" s="107">
        <v>50</v>
      </c>
      <c r="O139" s="110">
        <f t="shared" si="3"/>
        <v>76.5</v>
      </c>
      <c r="P139" s="158">
        <v>43131</v>
      </c>
      <c r="Q139" s="168" t="s">
        <v>502</v>
      </c>
      <c r="R139" s="101" t="s">
        <v>439</v>
      </c>
    </row>
    <row r="140" spans="1:18" ht="75" x14ac:dyDescent="0.25">
      <c r="A140" s="105" t="s">
        <v>265</v>
      </c>
      <c r="B140" s="101" t="s">
        <v>266</v>
      </c>
      <c r="C140" s="102">
        <v>43140</v>
      </c>
      <c r="D140" s="107">
        <v>170000</v>
      </c>
      <c r="E140" s="101" t="s">
        <v>252</v>
      </c>
      <c r="F140" s="105">
        <v>66</v>
      </c>
      <c r="G140" s="101" t="s">
        <v>319</v>
      </c>
      <c r="H140" s="105" t="s">
        <v>251</v>
      </c>
      <c r="I140" s="105">
        <v>50</v>
      </c>
      <c r="J140" s="106">
        <v>1.35</v>
      </c>
      <c r="K140" s="106">
        <f t="shared" si="0"/>
        <v>67.5</v>
      </c>
      <c r="L140" s="108">
        <v>42933</v>
      </c>
      <c r="M140" s="108" t="s">
        <v>393</v>
      </c>
      <c r="N140" s="107">
        <v>50</v>
      </c>
      <c r="O140" s="110">
        <f t="shared" si="3"/>
        <v>67.5</v>
      </c>
      <c r="P140" s="158">
        <v>43131</v>
      </c>
      <c r="Q140" s="168" t="s">
        <v>502</v>
      </c>
      <c r="R140" s="101" t="s">
        <v>439</v>
      </c>
    </row>
    <row r="141" spans="1:18" ht="75" x14ac:dyDescent="0.25">
      <c r="A141" s="105" t="s">
        <v>265</v>
      </c>
      <c r="B141" s="101" t="s">
        <v>266</v>
      </c>
      <c r="C141" s="102">
        <v>43140</v>
      </c>
      <c r="D141" s="107">
        <v>170000</v>
      </c>
      <c r="E141" s="101" t="s">
        <v>252</v>
      </c>
      <c r="F141" s="105">
        <v>72</v>
      </c>
      <c r="G141" s="101" t="s">
        <v>321</v>
      </c>
      <c r="H141" s="105" t="s">
        <v>251</v>
      </c>
      <c r="I141" s="105">
        <v>50</v>
      </c>
      <c r="J141" s="106">
        <v>1.39</v>
      </c>
      <c r="K141" s="106">
        <f t="shared" si="0"/>
        <v>69.5</v>
      </c>
      <c r="L141" s="108">
        <v>42933</v>
      </c>
      <c r="M141" s="108" t="s">
        <v>393</v>
      </c>
      <c r="N141" s="107">
        <v>50</v>
      </c>
      <c r="O141" s="110">
        <f t="shared" si="3"/>
        <v>69.5</v>
      </c>
      <c r="P141" s="158">
        <v>43131</v>
      </c>
      <c r="Q141" s="168" t="s">
        <v>502</v>
      </c>
      <c r="R141" s="101" t="s">
        <v>439</v>
      </c>
    </row>
    <row r="142" spans="1:18" ht="60" x14ac:dyDescent="0.25">
      <c r="A142" s="105" t="s">
        <v>265</v>
      </c>
      <c r="B142" s="101" t="s">
        <v>266</v>
      </c>
      <c r="C142" s="102">
        <v>43140</v>
      </c>
      <c r="D142" s="107">
        <v>170000</v>
      </c>
      <c r="E142" s="101" t="s">
        <v>252</v>
      </c>
      <c r="F142" s="105">
        <v>74</v>
      </c>
      <c r="G142" s="101" t="s">
        <v>322</v>
      </c>
      <c r="H142" s="105" t="s">
        <v>251</v>
      </c>
      <c r="I142" s="105">
        <v>50</v>
      </c>
      <c r="J142" s="106">
        <v>1.34</v>
      </c>
      <c r="K142" s="106">
        <f t="shared" si="0"/>
        <v>67</v>
      </c>
      <c r="L142" s="108">
        <v>42933</v>
      </c>
      <c r="M142" s="108" t="s">
        <v>393</v>
      </c>
      <c r="N142" s="107">
        <v>50</v>
      </c>
      <c r="O142" s="110">
        <f t="shared" si="3"/>
        <v>67</v>
      </c>
      <c r="P142" s="158">
        <v>43131</v>
      </c>
      <c r="Q142" s="168" t="s">
        <v>502</v>
      </c>
      <c r="R142" s="101" t="s">
        <v>439</v>
      </c>
    </row>
    <row r="143" spans="1:18" ht="105" x14ac:dyDescent="0.25">
      <c r="A143" s="105" t="s">
        <v>265</v>
      </c>
      <c r="B143" s="101" t="s">
        <v>266</v>
      </c>
      <c r="C143" s="102">
        <v>43140</v>
      </c>
      <c r="D143" s="107">
        <v>170000</v>
      </c>
      <c r="E143" s="101" t="s">
        <v>252</v>
      </c>
      <c r="F143" s="105">
        <v>141</v>
      </c>
      <c r="G143" s="101" t="s">
        <v>368</v>
      </c>
      <c r="H143" s="105" t="s">
        <v>251</v>
      </c>
      <c r="I143" s="105">
        <v>5</v>
      </c>
      <c r="J143" s="106">
        <v>7.9</v>
      </c>
      <c r="K143" s="106">
        <f t="shared" si="0"/>
        <v>39.5</v>
      </c>
      <c r="L143" s="108">
        <v>42933</v>
      </c>
      <c r="M143" s="108" t="s">
        <v>393</v>
      </c>
      <c r="N143" s="107">
        <v>5</v>
      </c>
      <c r="O143" s="110">
        <f t="shared" si="3"/>
        <v>39.5</v>
      </c>
      <c r="P143" s="158">
        <v>43131</v>
      </c>
      <c r="Q143" s="168" t="s">
        <v>502</v>
      </c>
      <c r="R143" s="101" t="s">
        <v>439</v>
      </c>
    </row>
    <row r="144" spans="1:18" ht="90" x14ac:dyDescent="0.25">
      <c r="A144" s="105" t="s">
        <v>265</v>
      </c>
      <c r="B144" s="101" t="s">
        <v>266</v>
      </c>
      <c r="C144" s="102">
        <v>43140</v>
      </c>
      <c r="D144" s="107">
        <v>170000</v>
      </c>
      <c r="E144" s="101" t="s">
        <v>252</v>
      </c>
      <c r="F144" s="105">
        <v>142</v>
      </c>
      <c r="G144" s="101" t="s">
        <v>369</v>
      </c>
      <c r="H144" s="105" t="s">
        <v>251</v>
      </c>
      <c r="I144" s="105">
        <v>5</v>
      </c>
      <c r="J144" s="106">
        <v>4.18</v>
      </c>
      <c r="K144" s="106">
        <f t="shared" si="0"/>
        <v>20.9</v>
      </c>
      <c r="L144" s="108">
        <v>42933</v>
      </c>
      <c r="M144" s="108" t="s">
        <v>393</v>
      </c>
      <c r="N144" s="107">
        <v>5</v>
      </c>
      <c r="O144" s="110">
        <f t="shared" si="3"/>
        <v>20.9</v>
      </c>
      <c r="P144" s="158">
        <v>43131</v>
      </c>
      <c r="Q144" s="168" t="s">
        <v>502</v>
      </c>
      <c r="R144" s="101" t="s">
        <v>439</v>
      </c>
    </row>
    <row r="145" spans="1:18" ht="90" x14ac:dyDescent="0.25">
      <c r="A145" s="105" t="s">
        <v>265</v>
      </c>
      <c r="B145" s="101" t="s">
        <v>266</v>
      </c>
      <c r="C145" s="102">
        <v>43140</v>
      </c>
      <c r="D145" s="107">
        <v>170000</v>
      </c>
      <c r="E145" s="101" t="s">
        <v>252</v>
      </c>
      <c r="F145" s="105">
        <v>143</v>
      </c>
      <c r="G145" s="101" t="s">
        <v>370</v>
      </c>
      <c r="H145" s="105" t="s">
        <v>251</v>
      </c>
      <c r="I145" s="105">
        <v>5</v>
      </c>
      <c r="J145" s="106">
        <v>3</v>
      </c>
      <c r="K145" s="106">
        <f t="shared" si="0"/>
        <v>15</v>
      </c>
      <c r="L145" s="108">
        <v>42933</v>
      </c>
      <c r="M145" s="108" t="s">
        <v>393</v>
      </c>
      <c r="N145" s="107">
        <v>5</v>
      </c>
      <c r="O145" s="110">
        <f t="shared" si="3"/>
        <v>15</v>
      </c>
      <c r="P145" s="158">
        <v>43131</v>
      </c>
      <c r="Q145" s="168" t="s">
        <v>502</v>
      </c>
      <c r="R145" s="101" t="s">
        <v>439</v>
      </c>
    </row>
    <row r="146" spans="1:18" ht="105" x14ac:dyDescent="0.25">
      <c r="A146" s="105" t="s">
        <v>265</v>
      </c>
      <c r="B146" s="101" t="s">
        <v>266</v>
      </c>
      <c r="C146" s="102">
        <v>43140</v>
      </c>
      <c r="D146" s="107">
        <v>170000</v>
      </c>
      <c r="E146" s="101" t="s">
        <v>252</v>
      </c>
      <c r="F146" s="105">
        <v>145</v>
      </c>
      <c r="G146" s="101" t="s">
        <v>372</v>
      </c>
      <c r="H146" s="105" t="s">
        <v>251</v>
      </c>
      <c r="I146" s="105">
        <v>5</v>
      </c>
      <c r="J146" s="106">
        <v>7.61</v>
      </c>
      <c r="K146" s="106">
        <f t="shared" si="0"/>
        <v>38.050000000000004</v>
      </c>
      <c r="L146" s="108">
        <v>42933</v>
      </c>
      <c r="M146" s="108" t="s">
        <v>393</v>
      </c>
      <c r="N146" s="107">
        <v>5</v>
      </c>
      <c r="O146" s="110">
        <f t="shared" si="3"/>
        <v>38.050000000000004</v>
      </c>
      <c r="P146" s="158">
        <v>43131</v>
      </c>
      <c r="Q146" s="168" t="s">
        <v>502</v>
      </c>
      <c r="R146" s="101" t="s">
        <v>439</v>
      </c>
    </row>
    <row r="147" spans="1:18" ht="60" x14ac:dyDescent="0.25">
      <c r="A147" s="105" t="s">
        <v>265</v>
      </c>
      <c r="B147" s="101" t="s">
        <v>266</v>
      </c>
      <c r="C147" s="102">
        <v>43140</v>
      </c>
      <c r="D147" s="107">
        <v>180000</v>
      </c>
      <c r="E147" s="101" t="s">
        <v>248</v>
      </c>
      <c r="F147" s="105">
        <v>7</v>
      </c>
      <c r="G147" s="101" t="s">
        <v>281</v>
      </c>
      <c r="H147" s="105" t="s">
        <v>251</v>
      </c>
      <c r="I147" s="105">
        <v>3</v>
      </c>
      <c r="J147" s="106">
        <v>33.54</v>
      </c>
      <c r="K147" s="106">
        <f t="shared" si="0"/>
        <v>100.62</v>
      </c>
      <c r="L147" s="108">
        <v>42933</v>
      </c>
      <c r="M147" s="108" t="s">
        <v>395</v>
      </c>
      <c r="N147" s="107">
        <v>3</v>
      </c>
      <c r="O147" s="110">
        <f t="shared" si="3"/>
        <v>100.62</v>
      </c>
      <c r="P147" s="101" t="s">
        <v>509</v>
      </c>
      <c r="Q147" s="108" t="s">
        <v>510</v>
      </c>
      <c r="R147" s="101" t="s">
        <v>439</v>
      </c>
    </row>
    <row r="148" spans="1:18" ht="60" x14ac:dyDescent="0.25">
      <c r="A148" s="105" t="s">
        <v>265</v>
      </c>
      <c r="B148" s="101" t="s">
        <v>266</v>
      </c>
      <c r="C148" s="102">
        <v>43140</v>
      </c>
      <c r="D148" s="107">
        <v>250020</v>
      </c>
      <c r="E148" s="101" t="s">
        <v>263</v>
      </c>
      <c r="F148" s="105">
        <v>45</v>
      </c>
      <c r="G148" s="101" t="s">
        <v>302</v>
      </c>
      <c r="H148" s="105" t="s">
        <v>251</v>
      </c>
      <c r="I148" s="105">
        <v>55</v>
      </c>
      <c r="J148" s="106">
        <v>13.91</v>
      </c>
      <c r="K148" s="106">
        <f t="shared" si="0"/>
        <v>765.05</v>
      </c>
      <c r="L148" s="108">
        <v>42933</v>
      </c>
      <c r="M148" s="105" t="s">
        <v>389</v>
      </c>
      <c r="N148" s="107">
        <v>55</v>
      </c>
      <c r="O148" s="110">
        <f t="shared" si="3"/>
        <v>765.05</v>
      </c>
      <c r="P148" s="156">
        <v>42996</v>
      </c>
      <c r="Q148" s="155" t="s">
        <v>496</v>
      </c>
      <c r="R148" s="101" t="s">
        <v>439</v>
      </c>
    </row>
    <row r="149" spans="1:18" ht="45" x14ac:dyDescent="0.25">
      <c r="A149" s="105" t="s">
        <v>265</v>
      </c>
      <c r="B149" s="101" t="s">
        <v>266</v>
      </c>
      <c r="C149" s="102">
        <v>43140</v>
      </c>
      <c r="D149" s="107">
        <v>250020</v>
      </c>
      <c r="E149" s="101" t="s">
        <v>263</v>
      </c>
      <c r="F149" s="105">
        <v>17</v>
      </c>
      <c r="G149" s="101" t="s">
        <v>284</v>
      </c>
      <c r="H149" s="105" t="s">
        <v>251</v>
      </c>
      <c r="I149" s="105">
        <v>120</v>
      </c>
      <c r="J149" s="106">
        <v>1</v>
      </c>
      <c r="K149" s="106">
        <f t="shared" si="0"/>
        <v>120</v>
      </c>
      <c r="L149" s="108">
        <v>42933</v>
      </c>
      <c r="M149" s="105" t="s">
        <v>391</v>
      </c>
      <c r="N149" s="107">
        <v>120</v>
      </c>
      <c r="O149" s="110">
        <f t="shared" si="3"/>
        <v>120</v>
      </c>
      <c r="P149" s="156">
        <v>43026</v>
      </c>
      <c r="Q149" s="155" t="s">
        <v>487</v>
      </c>
      <c r="R149" s="101" t="s">
        <v>439</v>
      </c>
    </row>
    <row r="150" spans="1:18" ht="45" x14ac:dyDescent="0.25">
      <c r="A150" s="105" t="s">
        <v>265</v>
      </c>
      <c r="B150" s="101" t="s">
        <v>266</v>
      </c>
      <c r="C150" s="102">
        <v>43140</v>
      </c>
      <c r="D150" s="107">
        <v>250020</v>
      </c>
      <c r="E150" s="101" t="s">
        <v>263</v>
      </c>
      <c r="F150" s="105">
        <v>18</v>
      </c>
      <c r="G150" s="101" t="s">
        <v>285</v>
      </c>
      <c r="H150" s="105" t="s">
        <v>251</v>
      </c>
      <c r="I150" s="105">
        <v>120</v>
      </c>
      <c r="J150" s="106">
        <v>0.98</v>
      </c>
      <c r="K150" s="106">
        <f t="shared" si="0"/>
        <v>117.6</v>
      </c>
      <c r="L150" s="108">
        <v>42933</v>
      </c>
      <c r="M150" s="105" t="s">
        <v>391</v>
      </c>
      <c r="N150" s="107">
        <v>120</v>
      </c>
      <c r="O150" s="110">
        <f t="shared" si="3"/>
        <v>117.6</v>
      </c>
      <c r="P150" s="156">
        <v>43026</v>
      </c>
      <c r="Q150" s="155" t="s">
        <v>487</v>
      </c>
      <c r="R150" s="101" t="s">
        <v>439</v>
      </c>
    </row>
    <row r="151" spans="1:18" ht="45" x14ac:dyDescent="0.25">
      <c r="A151" s="105" t="s">
        <v>265</v>
      </c>
      <c r="B151" s="101" t="s">
        <v>266</v>
      </c>
      <c r="C151" s="102">
        <v>43140</v>
      </c>
      <c r="D151" s="107">
        <v>250020</v>
      </c>
      <c r="E151" s="101" t="s">
        <v>263</v>
      </c>
      <c r="F151" s="105">
        <v>19</v>
      </c>
      <c r="G151" s="101" t="s">
        <v>286</v>
      </c>
      <c r="H151" s="105" t="s">
        <v>251</v>
      </c>
      <c r="I151" s="105">
        <v>120</v>
      </c>
      <c r="J151" s="106">
        <v>2.61</v>
      </c>
      <c r="K151" s="106">
        <f t="shared" si="0"/>
        <v>313.2</v>
      </c>
      <c r="L151" s="108">
        <v>42933</v>
      </c>
      <c r="M151" s="108" t="s">
        <v>393</v>
      </c>
      <c r="N151" s="107">
        <v>120</v>
      </c>
      <c r="O151" s="110">
        <f t="shared" si="3"/>
        <v>313.2</v>
      </c>
      <c r="P151" s="158">
        <v>43131</v>
      </c>
      <c r="Q151" s="168" t="s">
        <v>502</v>
      </c>
      <c r="R151" s="101" t="s">
        <v>439</v>
      </c>
    </row>
    <row r="152" spans="1:18" ht="45" x14ac:dyDescent="0.25">
      <c r="A152" s="105" t="s">
        <v>265</v>
      </c>
      <c r="B152" s="101" t="s">
        <v>266</v>
      </c>
      <c r="C152" s="102">
        <v>43140</v>
      </c>
      <c r="D152" s="107">
        <v>250020</v>
      </c>
      <c r="E152" s="101" t="s">
        <v>263</v>
      </c>
      <c r="F152" s="105">
        <v>49</v>
      </c>
      <c r="G152" s="101" t="s">
        <v>306</v>
      </c>
      <c r="H152" s="105" t="s">
        <v>251</v>
      </c>
      <c r="I152" s="105">
        <v>100</v>
      </c>
      <c r="J152" s="106">
        <v>6.99</v>
      </c>
      <c r="K152" s="106">
        <f t="shared" si="0"/>
        <v>699</v>
      </c>
      <c r="L152" s="108">
        <v>42933</v>
      </c>
      <c r="M152" s="108" t="s">
        <v>393</v>
      </c>
      <c r="N152" s="107">
        <v>65</v>
      </c>
      <c r="O152" s="110">
        <f t="shared" si="3"/>
        <v>454.35</v>
      </c>
      <c r="P152" s="158">
        <v>43131</v>
      </c>
      <c r="Q152" s="168" t="s">
        <v>502</v>
      </c>
      <c r="R152" s="101" t="s">
        <v>439</v>
      </c>
    </row>
    <row r="153" spans="1:18" ht="90" x14ac:dyDescent="0.25">
      <c r="A153" s="105" t="s">
        <v>265</v>
      </c>
      <c r="B153" s="101" t="s">
        <v>266</v>
      </c>
      <c r="C153" s="102">
        <v>43140</v>
      </c>
      <c r="D153" s="107">
        <v>260200</v>
      </c>
      <c r="E153" s="101" t="s">
        <v>274</v>
      </c>
      <c r="F153" s="105">
        <v>52</v>
      </c>
      <c r="G153" s="101" t="s">
        <v>309</v>
      </c>
      <c r="H153" s="105" t="s">
        <v>251</v>
      </c>
      <c r="I153" s="105">
        <v>5</v>
      </c>
      <c r="J153" s="106">
        <v>24.49</v>
      </c>
      <c r="K153" s="106">
        <f t="shared" si="0"/>
        <v>122.44999999999999</v>
      </c>
      <c r="L153" s="108">
        <v>42933</v>
      </c>
      <c r="M153" s="108" t="s">
        <v>393</v>
      </c>
      <c r="N153" s="107">
        <v>5</v>
      </c>
      <c r="O153" s="110">
        <f t="shared" si="3"/>
        <v>122.44999999999999</v>
      </c>
      <c r="P153" s="158">
        <v>43131</v>
      </c>
      <c r="Q153" s="168" t="s">
        <v>502</v>
      </c>
      <c r="R153" s="101" t="s">
        <v>439</v>
      </c>
    </row>
    <row r="154" spans="1:18" ht="60" x14ac:dyDescent="0.25">
      <c r="A154" s="105" t="s">
        <v>265</v>
      </c>
      <c r="B154" s="101" t="s">
        <v>266</v>
      </c>
      <c r="C154" s="102">
        <v>43140</v>
      </c>
      <c r="D154" s="107">
        <v>270100</v>
      </c>
      <c r="E154" s="101" t="s">
        <v>264</v>
      </c>
      <c r="F154" s="105">
        <v>33</v>
      </c>
      <c r="G154" s="101" t="s">
        <v>293</v>
      </c>
      <c r="H154" s="105" t="s">
        <v>251</v>
      </c>
      <c r="I154" s="105">
        <v>10</v>
      </c>
      <c r="J154" s="106">
        <v>14.54</v>
      </c>
      <c r="K154" s="106">
        <f t="shared" si="0"/>
        <v>145.39999999999998</v>
      </c>
      <c r="L154" s="108">
        <v>42933</v>
      </c>
      <c r="M154" s="108" t="s">
        <v>393</v>
      </c>
      <c r="N154" s="107">
        <v>10</v>
      </c>
      <c r="O154" s="110">
        <f t="shared" si="3"/>
        <v>145.39999999999998</v>
      </c>
      <c r="P154" s="158">
        <v>43131</v>
      </c>
      <c r="Q154" s="168" t="s">
        <v>502</v>
      </c>
      <c r="R154" s="101" t="s">
        <v>439</v>
      </c>
    </row>
    <row r="155" spans="1:18" ht="45" x14ac:dyDescent="0.25">
      <c r="A155" s="105" t="s">
        <v>265</v>
      </c>
      <c r="B155" s="101" t="s">
        <v>266</v>
      </c>
      <c r="C155" s="102">
        <v>43140</v>
      </c>
      <c r="D155" s="107">
        <v>270100</v>
      </c>
      <c r="E155" s="101" t="s">
        <v>264</v>
      </c>
      <c r="F155" s="105">
        <v>121</v>
      </c>
      <c r="G155" s="101" t="s">
        <v>350</v>
      </c>
      <c r="H155" s="105" t="s">
        <v>251</v>
      </c>
      <c r="I155" s="105">
        <v>5</v>
      </c>
      <c r="J155" s="106">
        <v>41.28</v>
      </c>
      <c r="K155" s="106">
        <f t="shared" si="0"/>
        <v>206.4</v>
      </c>
      <c r="L155" s="108">
        <v>42933</v>
      </c>
      <c r="M155" s="108" t="s">
        <v>393</v>
      </c>
      <c r="N155" s="107">
        <v>5</v>
      </c>
      <c r="O155" s="110">
        <f t="shared" si="3"/>
        <v>206.4</v>
      </c>
      <c r="P155" s="158">
        <v>43131</v>
      </c>
      <c r="Q155" s="168" t="s">
        <v>502</v>
      </c>
      <c r="R155" s="101" t="s">
        <v>439</v>
      </c>
    </row>
    <row r="156" spans="1:18" ht="60" x14ac:dyDescent="0.25">
      <c r="A156" s="105" t="s">
        <v>265</v>
      </c>
      <c r="B156" s="101" t="s">
        <v>266</v>
      </c>
      <c r="C156" s="102">
        <v>43140</v>
      </c>
      <c r="D156" s="107">
        <v>290000</v>
      </c>
      <c r="E156" s="101" t="s">
        <v>275</v>
      </c>
      <c r="F156" s="105">
        <v>27</v>
      </c>
      <c r="G156" s="101" t="s">
        <v>288</v>
      </c>
      <c r="H156" s="105" t="s">
        <v>251</v>
      </c>
      <c r="I156" s="105">
        <v>25</v>
      </c>
      <c r="J156" s="106">
        <v>97.46</v>
      </c>
      <c r="K156" s="106">
        <f t="shared" si="0"/>
        <v>2436.5</v>
      </c>
      <c r="L156" s="108">
        <v>42933</v>
      </c>
      <c r="M156" s="105" t="s">
        <v>388</v>
      </c>
      <c r="N156" s="107">
        <v>25</v>
      </c>
      <c r="O156" s="110">
        <f t="shared" si="3"/>
        <v>2436.5</v>
      </c>
      <c r="P156" s="156">
        <v>43025</v>
      </c>
      <c r="Q156" s="155" t="s">
        <v>484</v>
      </c>
      <c r="R156" s="101" t="s">
        <v>439</v>
      </c>
    </row>
    <row r="157" spans="1:18" ht="60" x14ac:dyDescent="0.25">
      <c r="A157" s="105" t="s">
        <v>265</v>
      </c>
      <c r="B157" s="101" t="s">
        <v>266</v>
      </c>
      <c r="C157" s="102">
        <v>43140</v>
      </c>
      <c r="D157" s="107">
        <v>290000</v>
      </c>
      <c r="E157" s="101" t="s">
        <v>275</v>
      </c>
      <c r="F157" s="105">
        <v>7</v>
      </c>
      <c r="G157" s="101" t="s">
        <v>281</v>
      </c>
      <c r="H157" s="105" t="s">
        <v>251</v>
      </c>
      <c r="I157" s="105">
        <v>4</v>
      </c>
      <c r="J157" s="106">
        <v>33.54</v>
      </c>
      <c r="K157" s="106">
        <f t="shared" si="0"/>
        <v>134.16</v>
      </c>
      <c r="L157" s="108">
        <v>42933</v>
      </c>
      <c r="M157" s="108" t="s">
        <v>393</v>
      </c>
      <c r="N157" s="107">
        <v>4</v>
      </c>
      <c r="O157" s="110">
        <f t="shared" si="3"/>
        <v>134.16</v>
      </c>
      <c r="P157" s="158">
        <v>43131</v>
      </c>
      <c r="Q157" s="168" t="s">
        <v>502</v>
      </c>
      <c r="R157" s="101" t="s">
        <v>439</v>
      </c>
    </row>
    <row r="158" spans="1:18" ht="45" x14ac:dyDescent="0.25">
      <c r="A158" s="105" t="s">
        <v>265</v>
      </c>
      <c r="B158" s="101" t="s">
        <v>266</v>
      </c>
      <c r="C158" s="102">
        <v>43140</v>
      </c>
      <c r="D158" s="107">
        <v>400000</v>
      </c>
      <c r="E158" s="101" t="s">
        <v>255</v>
      </c>
      <c r="F158" s="105">
        <v>17</v>
      </c>
      <c r="G158" s="101" t="s">
        <v>284</v>
      </c>
      <c r="H158" s="105" t="s">
        <v>251</v>
      </c>
      <c r="I158" s="105">
        <v>36</v>
      </c>
      <c r="J158" s="106">
        <v>1</v>
      </c>
      <c r="K158" s="106">
        <f t="shared" si="0"/>
        <v>36</v>
      </c>
      <c r="L158" s="108">
        <v>42933</v>
      </c>
      <c r="M158" s="105" t="s">
        <v>391</v>
      </c>
      <c r="N158" s="107">
        <v>36</v>
      </c>
      <c r="O158" s="110">
        <f t="shared" si="3"/>
        <v>36</v>
      </c>
      <c r="P158" s="156">
        <v>43026</v>
      </c>
      <c r="Q158" s="155" t="s">
        <v>487</v>
      </c>
      <c r="R158" s="101" t="s">
        <v>439</v>
      </c>
    </row>
    <row r="159" spans="1:18" ht="45" x14ac:dyDescent="0.25">
      <c r="A159" s="105" t="s">
        <v>265</v>
      </c>
      <c r="B159" s="101" t="s">
        <v>266</v>
      </c>
      <c r="C159" s="102">
        <v>43140</v>
      </c>
      <c r="D159" s="107">
        <v>400000</v>
      </c>
      <c r="E159" s="101" t="s">
        <v>255</v>
      </c>
      <c r="F159" s="105">
        <v>18</v>
      </c>
      <c r="G159" s="101" t="s">
        <v>285</v>
      </c>
      <c r="H159" s="105" t="s">
        <v>251</v>
      </c>
      <c r="I159" s="105">
        <v>36</v>
      </c>
      <c r="J159" s="106">
        <v>0.98</v>
      </c>
      <c r="K159" s="106">
        <f t="shared" si="0"/>
        <v>35.28</v>
      </c>
      <c r="L159" s="108">
        <v>42933</v>
      </c>
      <c r="M159" s="105" t="s">
        <v>391</v>
      </c>
      <c r="N159" s="107">
        <v>36</v>
      </c>
      <c r="O159" s="110">
        <f t="shared" si="3"/>
        <v>35.28</v>
      </c>
      <c r="P159" s="156">
        <v>43026</v>
      </c>
      <c r="Q159" s="155" t="s">
        <v>487</v>
      </c>
      <c r="R159" s="101" t="s">
        <v>439</v>
      </c>
    </row>
    <row r="160" spans="1:18" ht="45" x14ac:dyDescent="0.25">
      <c r="A160" s="105" t="s">
        <v>265</v>
      </c>
      <c r="B160" s="101" t="s">
        <v>266</v>
      </c>
      <c r="C160" s="102">
        <v>43140</v>
      </c>
      <c r="D160" s="107">
        <v>400000</v>
      </c>
      <c r="E160" s="101" t="s">
        <v>255</v>
      </c>
      <c r="F160" s="105">
        <v>19</v>
      </c>
      <c r="G160" s="101" t="s">
        <v>286</v>
      </c>
      <c r="H160" s="105" t="s">
        <v>251</v>
      </c>
      <c r="I160" s="105">
        <v>36</v>
      </c>
      <c r="J160" s="106">
        <v>2.61</v>
      </c>
      <c r="K160" s="106">
        <f t="shared" si="0"/>
        <v>93.96</v>
      </c>
      <c r="L160" s="108">
        <v>42933</v>
      </c>
      <c r="M160" s="108" t="s">
        <v>393</v>
      </c>
      <c r="N160" s="107">
        <v>36</v>
      </c>
      <c r="O160" s="110">
        <f t="shared" si="3"/>
        <v>93.96</v>
      </c>
      <c r="P160" s="158">
        <v>43131</v>
      </c>
      <c r="Q160" s="168" t="s">
        <v>502</v>
      </c>
      <c r="R160" s="101" t="s">
        <v>439</v>
      </c>
    </row>
    <row r="161" spans="1:18" ht="45" x14ac:dyDescent="0.25">
      <c r="A161" s="105" t="s">
        <v>265</v>
      </c>
      <c r="B161" s="101" t="s">
        <v>266</v>
      </c>
      <c r="C161" s="102">
        <v>43140</v>
      </c>
      <c r="D161" s="107">
        <v>400000</v>
      </c>
      <c r="E161" s="101" t="s">
        <v>255</v>
      </c>
      <c r="F161" s="105">
        <v>63</v>
      </c>
      <c r="G161" s="101" t="s">
        <v>315</v>
      </c>
      <c r="H161" s="105" t="s">
        <v>251</v>
      </c>
      <c r="I161" s="105">
        <v>10</v>
      </c>
      <c r="J161" s="106">
        <v>1.83</v>
      </c>
      <c r="K161" s="106">
        <f t="shared" si="0"/>
        <v>18.3</v>
      </c>
      <c r="L161" s="108">
        <v>42933</v>
      </c>
      <c r="M161" s="108" t="s">
        <v>393</v>
      </c>
      <c r="N161" s="107">
        <v>10</v>
      </c>
      <c r="O161" s="110">
        <f t="shared" si="3"/>
        <v>18.3</v>
      </c>
      <c r="P161" s="158">
        <v>43131</v>
      </c>
      <c r="Q161" s="168" t="s">
        <v>502</v>
      </c>
      <c r="R161" s="101" t="s">
        <v>439</v>
      </c>
    </row>
    <row r="162" spans="1:18" ht="60" x14ac:dyDescent="0.25">
      <c r="A162" s="105" t="s">
        <v>265</v>
      </c>
      <c r="B162" s="101" t="s">
        <v>266</v>
      </c>
      <c r="C162" s="102">
        <v>43140</v>
      </c>
      <c r="D162" s="107">
        <v>400000</v>
      </c>
      <c r="E162" s="101" t="s">
        <v>255</v>
      </c>
      <c r="F162" s="105">
        <v>64</v>
      </c>
      <c r="G162" s="101" t="s">
        <v>317</v>
      </c>
      <c r="H162" s="105" t="s">
        <v>251</v>
      </c>
      <c r="I162" s="105">
        <v>10</v>
      </c>
      <c r="J162" s="106">
        <v>1.64</v>
      </c>
      <c r="K162" s="106">
        <f t="shared" si="0"/>
        <v>16.399999999999999</v>
      </c>
      <c r="L162" s="108">
        <v>42933</v>
      </c>
      <c r="M162" s="108" t="s">
        <v>393</v>
      </c>
      <c r="N162" s="107">
        <v>10</v>
      </c>
      <c r="O162" s="110">
        <f t="shared" si="3"/>
        <v>16.399999999999999</v>
      </c>
      <c r="P162" s="158">
        <v>43131</v>
      </c>
      <c r="Q162" s="168" t="s">
        <v>502</v>
      </c>
      <c r="R162" s="101" t="s">
        <v>439</v>
      </c>
    </row>
    <row r="163" spans="1:18" ht="75" x14ac:dyDescent="0.25">
      <c r="A163" s="105" t="s">
        <v>265</v>
      </c>
      <c r="B163" s="101" t="s">
        <v>266</v>
      </c>
      <c r="C163" s="102">
        <v>43140</v>
      </c>
      <c r="D163" s="107">
        <v>400000</v>
      </c>
      <c r="E163" s="101" t="s">
        <v>255</v>
      </c>
      <c r="F163" s="105">
        <v>67</v>
      </c>
      <c r="G163" s="101" t="s">
        <v>318</v>
      </c>
      <c r="H163" s="105" t="s">
        <v>251</v>
      </c>
      <c r="I163" s="105">
        <v>10</v>
      </c>
      <c r="J163" s="106">
        <v>1.59</v>
      </c>
      <c r="K163" s="106">
        <f t="shared" si="0"/>
        <v>15.9</v>
      </c>
      <c r="L163" s="108">
        <v>42933</v>
      </c>
      <c r="M163" s="108" t="s">
        <v>393</v>
      </c>
      <c r="N163" s="107">
        <v>10</v>
      </c>
      <c r="O163" s="110">
        <f t="shared" si="3"/>
        <v>15.9</v>
      </c>
      <c r="P163" s="158">
        <v>43131</v>
      </c>
      <c r="Q163" s="168" t="s">
        <v>502</v>
      </c>
      <c r="R163" s="101" t="s">
        <v>439</v>
      </c>
    </row>
    <row r="164" spans="1:18" ht="75" x14ac:dyDescent="0.25">
      <c r="A164" s="105" t="s">
        <v>265</v>
      </c>
      <c r="B164" s="101" t="s">
        <v>266</v>
      </c>
      <c r="C164" s="102">
        <v>43140</v>
      </c>
      <c r="D164" s="107">
        <v>400000</v>
      </c>
      <c r="E164" s="101" t="s">
        <v>255</v>
      </c>
      <c r="F164" s="105">
        <v>69</v>
      </c>
      <c r="G164" s="101" t="s">
        <v>320</v>
      </c>
      <c r="H164" s="105" t="s">
        <v>251</v>
      </c>
      <c r="I164" s="105">
        <v>10</v>
      </c>
      <c r="J164" s="106">
        <v>1.28</v>
      </c>
      <c r="K164" s="106">
        <f t="shared" si="0"/>
        <v>12.8</v>
      </c>
      <c r="L164" s="108">
        <v>42933</v>
      </c>
      <c r="M164" s="108" t="s">
        <v>393</v>
      </c>
      <c r="N164" s="107">
        <v>10</v>
      </c>
      <c r="O164" s="110">
        <f t="shared" si="3"/>
        <v>12.8</v>
      </c>
      <c r="P164" s="158">
        <v>43131</v>
      </c>
      <c r="Q164" s="168" t="s">
        <v>502</v>
      </c>
      <c r="R164" s="101" t="s">
        <v>439</v>
      </c>
    </row>
    <row r="165" spans="1:18" ht="75" x14ac:dyDescent="0.25">
      <c r="A165" s="105" t="s">
        <v>265</v>
      </c>
      <c r="B165" s="101" t="s">
        <v>266</v>
      </c>
      <c r="C165" s="102">
        <v>43140</v>
      </c>
      <c r="D165" s="107">
        <v>400000</v>
      </c>
      <c r="E165" s="101" t="s">
        <v>255</v>
      </c>
      <c r="F165" s="105">
        <v>72</v>
      </c>
      <c r="G165" s="101" t="s">
        <v>321</v>
      </c>
      <c r="H165" s="105" t="s">
        <v>251</v>
      </c>
      <c r="I165" s="105">
        <v>10</v>
      </c>
      <c r="J165" s="106">
        <v>1.39</v>
      </c>
      <c r="K165" s="106">
        <f t="shared" si="0"/>
        <v>13.899999999999999</v>
      </c>
      <c r="L165" s="108">
        <v>42933</v>
      </c>
      <c r="M165" s="108" t="s">
        <v>393</v>
      </c>
      <c r="N165" s="107">
        <v>10</v>
      </c>
      <c r="O165" s="110">
        <f t="shared" si="3"/>
        <v>13.899999999999999</v>
      </c>
      <c r="P165" s="158">
        <v>43131</v>
      </c>
      <c r="Q165" s="168" t="s">
        <v>502</v>
      </c>
      <c r="R165" s="101" t="s">
        <v>439</v>
      </c>
    </row>
    <row r="166" spans="1:18" ht="45" x14ac:dyDescent="0.25">
      <c r="A166" s="105" t="s">
        <v>265</v>
      </c>
      <c r="B166" s="101" t="s">
        <v>266</v>
      </c>
      <c r="C166" s="102">
        <v>43140</v>
      </c>
      <c r="D166" s="107">
        <v>100600</v>
      </c>
      <c r="E166" s="101" t="s">
        <v>409</v>
      </c>
      <c r="F166" s="105">
        <v>7</v>
      </c>
      <c r="G166" s="101" t="s">
        <v>410</v>
      </c>
      <c r="H166" s="105" t="s">
        <v>431</v>
      </c>
      <c r="I166" s="105">
        <v>2</v>
      </c>
      <c r="J166" s="106">
        <v>33.54</v>
      </c>
      <c r="K166" s="106">
        <f t="shared" si="0"/>
        <v>67.08</v>
      </c>
      <c r="L166" s="108">
        <v>42992</v>
      </c>
      <c r="M166" s="105" t="s">
        <v>453</v>
      </c>
      <c r="N166" s="107">
        <v>2</v>
      </c>
      <c r="O166" s="110">
        <f t="shared" si="3"/>
        <v>67.08</v>
      </c>
      <c r="P166" s="108" t="s">
        <v>511</v>
      </c>
      <c r="Q166" s="108" t="s">
        <v>520</v>
      </c>
      <c r="R166" s="101" t="s">
        <v>439</v>
      </c>
    </row>
    <row r="167" spans="1:18" ht="45" x14ac:dyDescent="0.25">
      <c r="A167" s="105" t="s">
        <v>265</v>
      </c>
      <c r="B167" s="101" t="s">
        <v>266</v>
      </c>
      <c r="C167" s="102">
        <v>43140</v>
      </c>
      <c r="D167" s="107">
        <v>100600</v>
      </c>
      <c r="E167" s="101" t="s">
        <v>409</v>
      </c>
      <c r="F167" s="105">
        <v>18</v>
      </c>
      <c r="G167" s="101" t="s">
        <v>285</v>
      </c>
      <c r="H167" s="105" t="s">
        <v>431</v>
      </c>
      <c r="I167" s="105">
        <v>5</v>
      </c>
      <c r="J167" s="106">
        <v>0.98</v>
      </c>
      <c r="K167" s="106">
        <f t="shared" si="0"/>
        <v>4.9000000000000004</v>
      </c>
      <c r="L167" s="108">
        <v>42992</v>
      </c>
      <c r="M167" s="105" t="s">
        <v>454</v>
      </c>
      <c r="N167" s="107">
        <v>5</v>
      </c>
      <c r="O167" s="110">
        <f t="shared" si="3"/>
        <v>4.9000000000000004</v>
      </c>
      <c r="P167" s="158">
        <v>43026</v>
      </c>
      <c r="Q167" s="163" t="s">
        <v>493</v>
      </c>
      <c r="R167" s="101" t="s">
        <v>439</v>
      </c>
    </row>
    <row r="168" spans="1:18" ht="45" x14ac:dyDescent="0.25">
      <c r="A168" s="105" t="s">
        <v>265</v>
      </c>
      <c r="B168" s="101" t="s">
        <v>266</v>
      </c>
      <c r="C168" s="102">
        <v>43140</v>
      </c>
      <c r="D168" s="107">
        <v>100600</v>
      </c>
      <c r="E168" s="101" t="s">
        <v>409</v>
      </c>
      <c r="F168" s="105">
        <v>19</v>
      </c>
      <c r="G168" s="101" t="s">
        <v>286</v>
      </c>
      <c r="H168" s="105" t="s">
        <v>431</v>
      </c>
      <c r="I168" s="105">
        <v>5</v>
      </c>
      <c r="J168" s="106">
        <v>2.61</v>
      </c>
      <c r="K168" s="106">
        <f t="shared" ref="K168:K231" si="4">J168*I168</f>
        <v>13.049999999999999</v>
      </c>
      <c r="L168" s="108">
        <v>42992</v>
      </c>
      <c r="M168" s="108" t="s">
        <v>453</v>
      </c>
      <c r="N168" s="107">
        <v>5</v>
      </c>
      <c r="O168" s="110">
        <f t="shared" si="3"/>
        <v>13.049999999999999</v>
      </c>
      <c r="P168" s="108" t="s">
        <v>511</v>
      </c>
      <c r="Q168" s="108" t="s">
        <v>520</v>
      </c>
      <c r="R168" s="101" t="s">
        <v>439</v>
      </c>
    </row>
    <row r="169" spans="1:18" ht="90" x14ac:dyDescent="0.25">
      <c r="A169" s="105" t="s">
        <v>265</v>
      </c>
      <c r="B169" s="101" t="s">
        <v>266</v>
      </c>
      <c r="C169" s="102">
        <v>43140</v>
      </c>
      <c r="D169" s="107">
        <v>100600</v>
      </c>
      <c r="E169" s="101" t="s">
        <v>409</v>
      </c>
      <c r="F169" s="105">
        <v>26</v>
      </c>
      <c r="G169" s="101" t="s">
        <v>287</v>
      </c>
      <c r="H169" s="105" t="s">
        <v>431</v>
      </c>
      <c r="I169" s="105">
        <v>1</v>
      </c>
      <c r="J169" s="106">
        <v>334.99</v>
      </c>
      <c r="K169" s="106">
        <f t="shared" si="4"/>
        <v>334.99</v>
      </c>
      <c r="L169" s="108">
        <v>42992</v>
      </c>
      <c r="M169" s="108" t="s">
        <v>451</v>
      </c>
      <c r="N169" s="107">
        <v>1</v>
      </c>
      <c r="O169" s="110">
        <f t="shared" si="3"/>
        <v>334.99</v>
      </c>
      <c r="P169" s="156">
        <v>43024</v>
      </c>
      <c r="Q169" s="155" t="s">
        <v>494</v>
      </c>
      <c r="R169" s="101" t="s">
        <v>439</v>
      </c>
    </row>
    <row r="170" spans="1:18" ht="45" x14ac:dyDescent="0.25">
      <c r="A170" s="105" t="s">
        <v>265</v>
      </c>
      <c r="B170" s="101" t="s">
        <v>266</v>
      </c>
      <c r="C170" s="102">
        <v>43140</v>
      </c>
      <c r="D170" s="107">
        <v>150200</v>
      </c>
      <c r="E170" s="101" t="s">
        <v>273</v>
      </c>
      <c r="F170" s="105">
        <v>2</v>
      </c>
      <c r="G170" s="101" t="s">
        <v>277</v>
      </c>
      <c r="H170" s="105" t="s">
        <v>432</v>
      </c>
      <c r="I170" s="105">
        <v>1</v>
      </c>
      <c r="J170" s="106">
        <v>27.89</v>
      </c>
      <c r="K170" s="106">
        <f t="shared" si="4"/>
        <v>27.89</v>
      </c>
      <c r="L170" s="108">
        <v>42992</v>
      </c>
      <c r="M170" s="108" t="s">
        <v>453</v>
      </c>
      <c r="N170" s="107">
        <v>1</v>
      </c>
      <c r="O170" s="110">
        <f t="shared" si="3"/>
        <v>27.89</v>
      </c>
      <c r="P170" s="108" t="s">
        <v>511</v>
      </c>
      <c r="Q170" s="108" t="s">
        <v>520</v>
      </c>
      <c r="R170" s="101" t="s">
        <v>439</v>
      </c>
    </row>
    <row r="171" spans="1:18" ht="33" customHeight="1" x14ac:dyDescent="0.25">
      <c r="A171" s="105" t="s">
        <v>265</v>
      </c>
      <c r="B171" s="101" t="s">
        <v>266</v>
      </c>
      <c r="C171" s="102">
        <v>43140</v>
      </c>
      <c r="D171" s="107">
        <v>150200</v>
      </c>
      <c r="E171" s="101" t="s">
        <v>273</v>
      </c>
      <c r="F171" s="105">
        <v>3</v>
      </c>
      <c r="G171" s="101" t="s">
        <v>278</v>
      </c>
      <c r="H171" s="105" t="s">
        <v>432</v>
      </c>
      <c r="I171" s="105">
        <v>1</v>
      </c>
      <c r="J171" s="106">
        <v>48.93</v>
      </c>
      <c r="K171" s="106">
        <f t="shared" si="4"/>
        <v>48.93</v>
      </c>
      <c r="L171" s="108">
        <v>42992</v>
      </c>
      <c r="M171" s="108" t="s">
        <v>450</v>
      </c>
      <c r="N171" s="107">
        <v>1</v>
      </c>
      <c r="O171" s="110">
        <f t="shared" si="3"/>
        <v>48.93</v>
      </c>
      <c r="P171" s="158">
        <v>43025</v>
      </c>
      <c r="Q171" s="162" t="s">
        <v>481</v>
      </c>
      <c r="R171" s="162" t="s">
        <v>439</v>
      </c>
    </row>
    <row r="172" spans="1:18" ht="180" x14ac:dyDescent="0.25">
      <c r="A172" s="105" t="s">
        <v>265</v>
      </c>
      <c r="B172" s="101" t="s">
        <v>266</v>
      </c>
      <c r="C172" s="102">
        <v>43140</v>
      </c>
      <c r="D172" s="107">
        <v>150200</v>
      </c>
      <c r="E172" s="101" t="s">
        <v>273</v>
      </c>
      <c r="F172" s="105">
        <v>10</v>
      </c>
      <c r="G172" s="101" t="s">
        <v>283</v>
      </c>
      <c r="H172" s="105" t="s">
        <v>432</v>
      </c>
      <c r="I172" s="105">
        <v>2</v>
      </c>
      <c r="J172" s="106">
        <v>53.98</v>
      </c>
      <c r="K172" s="106">
        <f t="shared" si="4"/>
        <v>107.96</v>
      </c>
      <c r="L172" s="108">
        <v>42992</v>
      </c>
      <c r="M172" s="108" t="s">
        <v>452</v>
      </c>
      <c r="N172" s="107">
        <v>2</v>
      </c>
      <c r="O172" s="110">
        <f t="shared" si="3"/>
        <v>107.96</v>
      </c>
      <c r="P172" s="156">
        <v>43017</v>
      </c>
      <c r="Q172" s="155" t="s">
        <v>480</v>
      </c>
      <c r="R172" s="101" t="s">
        <v>439</v>
      </c>
    </row>
    <row r="173" spans="1:18" ht="60" x14ac:dyDescent="0.25">
      <c r="A173" s="105" t="s">
        <v>265</v>
      </c>
      <c r="B173" s="101" t="s">
        <v>266</v>
      </c>
      <c r="C173" s="102">
        <v>43140</v>
      </c>
      <c r="D173" s="107">
        <v>150200</v>
      </c>
      <c r="E173" s="101" t="s">
        <v>273</v>
      </c>
      <c r="F173" s="105">
        <v>37</v>
      </c>
      <c r="G173" s="101" t="s">
        <v>297</v>
      </c>
      <c r="H173" s="105" t="s">
        <v>432</v>
      </c>
      <c r="I173" s="105">
        <v>1</v>
      </c>
      <c r="J173" s="106">
        <v>125</v>
      </c>
      <c r="K173" s="106">
        <f t="shared" si="4"/>
        <v>125</v>
      </c>
      <c r="L173" s="108">
        <v>42992</v>
      </c>
      <c r="M173" s="105" t="s">
        <v>453</v>
      </c>
      <c r="N173" s="107">
        <v>1</v>
      </c>
      <c r="O173" s="110">
        <f t="shared" si="3"/>
        <v>125</v>
      </c>
      <c r="P173" s="108" t="s">
        <v>511</v>
      </c>
      <c r="Q173" s="108" t="s">
        <v>520</v>
      </c>
      <c r="R173" s="101" t="s">
        <v>439</v>
      </c>
    </row>
    <row r="174" spans="1:18" ht="45" x14ac:dyDescent="0.25">
      <c r="A174" s="105" t="s">
        <v>265</v>
      </c>
      <c r="B174" s="101" t="s">
        <v>266</v>
      </c>
      <c r="C174" s="102">
        <v>43140</v>
      </c>
      <c r="D174" s="107">
        <v>150200</v>
      </c>
      <c r="E174" s="101" t="s">
        <v>273</v>
      </c>
      <c r="F174" s="105">
        <v>48</v>
      </c>
      <c r="G174" s="101" t="s">
        <v>411</v>
      </c>
      <c r="H174" s="105" t="s">
        <v>432</v>
      </c>
      <c r="I174" s="105">
        <v>1</v>
      </c>
      <c r="J174" s="106">
        <v>36</v>
      </c>
      <c r="K174" s="106">
        <f t="shared" si="4"/>
        <v>36</v>
      </c>
      <c r="L174" s="108">
        <v>42992</v>
      </c>
      <c r="M174" s="105" t="s">
        <v>453</v>
      </c>
      <c r="N174" s="107">
        <v>1</v>
      </c>
      <c r="O174" s="110">
        <f t="shared" si="3"/>
        <v>36</v>
      </c>
      <c r="P174" s="108" t="s">
        <v>511</v>
      </c>
      <c r="Q174" s="108" t="s">
        <v>520</v>
      </c>
      <c r="R174" s="101" t="s">
        <v>439</v>
      </c>
    </row>
    <row r="175" spans="1:18" s="139" customFormat="1" ht="90" x14ac:dyDescent="0.25">
      <c r="A175" s="132" t="s">
        <v>265</v>
      </c>
      <c r="B175" s="133" t="s">
        <v>266</v>
      </c>
      <c r="C175" s="134">
        <v>43140</v>
      </c>
      <c r="D175" s="135">
        <v>150200</v>
      </c>
      <c r="E175" s="133" t="s">
        <v>273</v>
      </c>
      <c r="F175" s="132">
        <v>119</v>
      </c>
      <c r="G175" s="133" t="s">
        <v>348</v>
      </c>
      <c r="H175" s="132" t="s">
        <v>432</v>
      </c>
      <c r="I175" s="132">
        <v>6</v>
      </c>
      <c r="J175" s="136">
        <v>12.2</v>
      </c>
      <c r="K175" s="136">
        <f t="shared" si="4"/>
        <v>73.199999999999989</v>
      </c>
      <c r="L175" s="137">
        <v>42992</v>
      </c>
      <c r="M175" s="137" t="s">
        <v>452</v>
      </c>
      <c r="N175" s="135">
        <v>4</v>
      </c>
      <c r="O175" s="138">
        <f t="shared" si="3"/>
        <v>48.8</v>
      </c>
      <c r="P175" s="156">
        <v>43017</v>
      </c>
      <c r="Q175" s="155" t="s">
        <v>480</v>
      </c>
      <c r="R175" s="133" t="s">
        <v>439</v>
      </c>
    </row>
    <row r="176" spans="1:18" ht="75" x14ac:dyDescent="0.25">
      <c r="A176" s="105" t="s">
        <v>265</v>
      </c>
      <c r="B176" s="101" t="s">
        <v>266</v>
      </c>
      <c r="C176" s="102">
        <v>43140</v>
      </c>
      <c r="D176" s="107">
        <v>160101</v>
      </c>
      <c r="E176" s="101" t="s">
        <v>430</v>
      </c>
      <c r="F176" s="105">
        <v>1</v>
      </c>
      <c r="G176" s="101" t="s">
        <v>276</v>
      </c>
      <c r="H176" s="105" t="s">
        <v>433</v>
      </c>
      <c r="I176" s="105">
        <v>2</v>
      </c>
      <c r="J176" s="106">
        <v>24.32</v>
      </c>
      <c r="K176" s="106">
        <f t="shared" si="4"/>
        <v>48.64</v>
      </c>
      <c r="L176" s="108">
        <v>42992</v>
      </c>
      <c r="M176" s="108" t="s">
        <v>440</v>
      </c>
      <c r="N176" s="107">
        <v>2</v>
      </c>
      <c r="O176" s="110">
        <f>N176*J176</f>
        <v>48.64</v>
      </c>
      <c r="P176" s="108" t="s">
        <v>511</v>
      </c>
      <c r="Q176" s="108" t="s">
        <v>512</v>
      </c>
      <c r="R176" s="101" t="s">
        <v>439</v>
      </c>
    </row>
    <row r="177" spans="1:18" s="139" customFormat="1" ht="90" x14ac:dyDescent="0.25">
      <c r="A177" s="132" t="s">
        <v>265</v>
      </c>
      <c r="B177" s="133" t="s">
        <v>266</v>
      </c>
      <c r="C177" s="134">
        <v>43140</v>
      </c>
      <c r="D177" s="135">
        <v>160101</v>
      </c>
      <c r="E177" s="133" t="s">
        <v>430</v>
      </c>
      <c r="F177" s="132">
        <v>9</v>
      </c>
      <c r="G177" s="133" t="s">
        <v>282</v>
      </c>
      <c r="H177" s="132" t="s">
        <v>433</v>
      </c>
      <c r="I177" s="132">
        <v>50</v>
      </c>
      <c r="J177" s="136">
        <v>6.57</v>
      </c>
      <c r="K177" s="136">
        <f t="shared" si="4"/>
        <v>328.5</v>
      </c>
      <c r="L177" s="137">
        <v>42992</v>
      </c>
      <c r="M177" s="137" t="s">
        <v>441</v>
      </c>
      <c r="N177" s="135">
        <v>28</v>
      </c>
      <c r="O177" s="138">
        <f t="shared" ref="O177:O180" si="5">N177*J177</f>
        <v>183.96</v>
      </c>
      <c r="P177" s="158">
        <v>43017</v>
      </c>
      <c r="Q177" s="155" t="s">
        <v>488</v>
      </c>
      <c r="R177" s="141" t="s">
        <v>439</v>
      </c>
    </row>
    <row r="178" spans="1:18" ht="105" x14ac:dyDescent="0.25">
      <c r="A178" s="105" t="s">
        <v>265</v>
      </c>
      <c r="B178" s="101" t="s">
        <v>266</v>
      </c>
      <c r="C178" s="102">
        <v>43140</v>
      </c>
      <c r="D178" s="107">
        <v>160101</v>
      </c>
      <c r="E178" s="101" t="s">
        <v>430</v>
      </c>
      <c r="F178" s="105">
        <v>22</v>
      </c>
      <c r="G178" s="101" t="s">
        <v>415</v>
      </c>
      <c r="H178" s="105" t="s">
        <v>433</v>
      </c>
      <c r="I178" s="105">
        <v>10</v>
      </c>
      <c r="J178" s="106">
        <v>11.44</v>
      </c>
      <c r="K178" s="106">
        <f t="shared" si="4"/>
        <v>114.39999999999999</v>
      </c>
      <c r="L178" s="108">
        <v>42992</v>
      </c>
      <c r="M178" s="108" t="s">
        <v>440</v>
      </c>
      <c r="N178" s="107">
        <v>10</v>
      </c>
      <c r="O178" s="110">
        <f t="shared" si="5"/>
        <v>114.39999999999999</v>
      </c>
      <c r="P178" s="108" t="s">
        <v>511</v>
      </c>
      <c r="Q178" s="108" t="s">
        <v>512</v>
      </c>
      <c r="R178" s="101" t="s">
        <v>439</v>
      </c>
    </row>
    <row r="179" spans="1:18" s="146" customFormat="1" ht="60" x14ac:dyDescent="0.25">
      <c r="A179" s="140" t="s">
        <v>265</v>
      </c>
      <c r="B179" s="141" t="s">
        <v>266</v>
      </c>
      <c r="C179" s="142">
        <v>43140</v>
      </c>
      <c r="D179" s="143">
        <v>160101</v>
      </c>
      <c r="E179" s="141" t="s">
        <v>430</v>
      </c>
      <c r="F179" s="140">
        <v>80</v>
      </c>
      <c r="G179" s="141" t="s">
        <v>325</v>
      </c>
      <c r="H179" s="140" t="s">
        <v>433</v>
      </c>
      <c r="I179" s="140">
        <v>50</v>
      </c>
      <c r="J179" s="144">
        <v>5</v>
      </c>
      <c r="K179" s="144">
        <f t="shared" si="4"/>
        <v>250</v>
      </c>
      <c r="L179" s="145">
        <v>42992</v>
      </c>
      <c r="M179" s="145" t="s">
        <v>440</v>
      </c>
      <c r="N179" s="143">
        <v>45</v>
      </c>
      <c r="O179" s="138">
        <f t="shared" si="5"/>
        <v>225</v>
      </c>
      <c r="P179" s="108" t="s">
        <v>511</v>
      </c>
      <c r="Q179" s="108" t="s">
        <v>512</v>
      </c>
      <c r="R179" s="101" t="s">
        <v>439</v>
      </c>
    </row>
    <row r="180" spans="1:18" s="139" customFormat="1" ht="90" x14ac:dyDescent="0.25">
      <c r="A180" s="132" t="s">
        <v>265</v>
      </c>
      <c r="B180" s="133" t="s">
        <v>266</v>
      </c>
      <c r="C180" s="134">
        <v>43140</v>
      </c>
      <c r="D180" s="135">
        <v>160101</v>
      </c>
      <c r="E180" s="133" t="s">
        <v>430</v>
      </c>
      <c r="F180" s="132">
        <v>119</v>
      </c>
      <c r="G180" s="133" t="s">
        <v>348</v>
      </c>
      <c r="H180" s="132" t="s">
        <v>433</v>
      </c>
      <c r="I180" s="132">
        <v>50</v>
      </c>
      <c r="J180" s="136">
        <v>12.2</v>
      </c>
      <c r="K180" s="136">
        <f t="shared" si="4"/>
        <v>610</v>
      </c>
      <c r="L180" s="137">
        <v>42992</v>
      </c>
      <c r="M180" s="137" t="s">
        <v>441</v>
      </c>
      <c r="N180" s="135">
        <v>4</v>
      </c>
      <c r="O180" s="138">
        <f t="shared" si="5"/>
        <v>48.8</v>
      </c>
      <c r="P180" s="158">
        <v>43017</v>
      </c>
      <c r="Q180" s="155" t="s">
        <v>488</v>
      </c>
      <c r="R180" s="141" t="s">
        <v>439</v>
      </c>
    </row>
    <row r="181" spans="1:18" ht="34.5" customHeight="1" x14ac:dyDescent="0.25">
      <c r="A181" s="105" t="s">
        <v>265</v>
      </c>
      <c r="B181" s="101" t="s">
        <v>266</v>
      </c>
      <c r="C181" s="102">
        <v>43140</v>
      </c>
      <c r="D181" s="107">
        <v>180000</v>
      </c>
      <c r="E181" s="101" t="s">
        <v>248</v>
      </c>
      <c r="F181" s="105">
        <v>3</v>
      </c>
      <c r="G181" s="101" t="s">
        <v>278</v>
      </c>
      <c r="H181" s="105" t="s">
        <v>434</v>
      </c>
      <c r="I181" s="105">
        <v>1</v>
      </c>
      <c r="J181" s="106">
        <v>48.93</v>
      </c>
      <c r="K181" s="106">
        <f t="shared" si="4"/>
        <v>48.93</v>
      </c>
      <c r="L181" s="108">
        <v>42992</v>
      </c>
      <c r="M181" s="105" t="s">
        <v>442</v>
      </c>
      <c r="N181" s="105">
        <v>1</v>
      </c>
      <c r="O181" s="110">
        <f t="shared" si="3"/>
        <v>48.93</v>
      </c>
      <c r="P181" s="156">
        <v>43025</v>
      </c>
      <c r="Q181" s="162" t="s">
        <v>489</v>
      </c>
      <c r="R181" s="101" t="s">
        <v>439</v>
      </c>
    </row>
    <row r="182" spans="1:18" ht="90" x14ac:dyDescent="0.25">
      <c r="A182" s="105" t="s">
        <v>265</v>
      </c>
      <c r="B182" s="101" t="s">
        <v>266</v>
      </c>
      <c r="C182" s="102">
        <v>43140</v>
      </c>
      <c r="D182" s="107">
        <v>180000</v>
      </c>
      <c r="E182" s="101" t="s">
        <v>248</v>
      </c>
      <c r="F182" s="105">
        <v>5</v>
      </c>
      <c r="G182" s="101" t="s">
        <v>279</v>
      </c>
      <c r="H182" s="105" t="s">
        <v>434</v>
      </c>
      <c r="I182" s="105">
        <v>3</v>
      </c>
      <c r="J182" s="106">
        <v>21.1</v>
      </c>
      <c r="K182" s="106">
        <f t="shared" si="4"/>
        <v>63.300000000000004</v>
      </c>
      <c r="L182" s="108">
        <v>42992</v>
      </c>
      <c r="M182" s="105" t="s">
        <v>443</v>
      </c>
      <c r="N182" s="105">
        <v>3</v>
      </c>
      <c r="O182" s="110">
        <f t="shared" si="3"/>
        <v>63.300000000000004</v>
      </c>
      <c r="P182" s="102" t="s">
        <v>509</v>
      </c>
      <c r="Q182" s="108" t="s">
        <v>513</v>
      </c>
      <c r="R182" s="101" t="s">
        <v>439</v>
      </c>
    </row>
    <row r="183" spans="1:18" ht="90" x14ac:dyDescent="0.25">
      <c r="A183" s="105" t="s">
        <v>265</v>
      </c>
      <c r="B183" s="101" t="s">
        <v>266</v>
      </c>
      <c r="C183" s="102">
        <v>43140</v>
      </c>
      <c r="D183" s="107">
        <v>180000</v>
      </c>
      <c r="E183" s="101" t="s">
        <v>248</v>
      </c>
      <c r="F183" s="105">
        <v>6</v>
      </c>
      <c r="G183" s="101" t="s">
        <v>280</v>
      </c>
      <c r="H183" s="105" t="s">
        <v>434</v>
      </c>
      <c r="I183" s="105">
        <v>2</v>
      </c>
      <c r="J183" s="106">
        <v>13.04</v>
      </c>
      <c r="K183" s="106">
        <f t="shared" si="4"/>
        <v>26.08</v>
      </c>
      <c r="L183" s="108">
        <v>42992</v>
      </c>
      <c r="M183" s="105" t="s">
        <v>443</v>
      </c>
      <c r="N183" s="105">
        <v>2</v>
      </c>
      <c r="O183" s="110">
        <f t="shared" si="3"/>
        <v>26.08</v>
      </c>
      <c r="P183" s="102" t="s">
        <v>509</v>
      </c>
      <c r="Q183" s="108" t="s">
        <v>513</v>
      </c>
      <c r="R183" s="101" t="s">
        <v>439</v>
      </c>
    </row>
    <row r="184" spans="1:18" ht="180" x14ac:dyDescent="0.25">
      <c r="A184" s="105" t="s">
        <v>265</v>
      </c>
      <c r="B184" s="101" t="s">
        <v>266</v>
      </c>
      <c r="C184" s="102">
        <v>43140</v>
      </c>
      <c r="D184" s="107">
        <v>180000</v>
      </c>
      <c r="E184" s="101" t="s">
        <v>248</v>
      </c>
      <c r="F184" s="105">
        <v>10</v>
      </c>
      <c r="G184" s="101" t="s">
        <v>283</v>
      </c>
      <c r="H184" s="105" t="s">
        <v>434</v>
      </c>
      <c r="I184" s="105">
        <v>1</v>
      </c>
      <c r="J184" s="106">
        <v>53.98</v>
      </c>
      <c r="K184" s="106">
        <f t="shared" si="4"/>
        <v>53.98</v>
      </c>
      <c r="L184" s="108">
        <v>42992</v>
      </c>
      <c r="M184" s="105" t="s">
        <v>444</v>
      </c>
      <c r="N184" s="105">
        <v>1</v>
      </c>
      <c r="O184" s="110">
        <f t="shared" si="3"/>
        <v>53.98</v>
      </c>
      <c r="P184" s="156">
        <v>43017</v>
      </c>
      <c r="Q184" s="155" t="s">
        <v>482</v>
      </c>
      <c r="R184" s="101" t="s">
        <v>439</v>
      </c>
    </row>
    <row r="185" spans="1:18" ht="255" x14ac:dyDescent="0.25">
      <c r="A185" s="105" t="s">
        <v>265</v>
      </c>
      <c r="B185" s="101" t="s">
        <v>266</v>
      </c>
      <c r="C185" s="102">
        <v>43140</v>
      </c>
      <c r="D185" s="107">
        <v>180000</v>
      </c>
      <c r="E185" s="101" t="s">
        <v>248</v>
      </c>
      <c r="F185" s="105">
        <v>11</v>
      </c>
      <c r="G185" s="101" t="s">
        <v>412</v>
      </c>
      <c r="H185" s="105" t="s">
        <v>434</v>
      </c>
      <c r="I185" s="105">
        <v>1</v>
      </c>
      <c r="J185" s="106">
        <v>79</v>
      </c>
      <c r="K185" s="106">
        <f t="shared" si="4"/>
        <v>79</v>
      </c>
      <c r="L185" s="108">
        <v>42992</v>
      </c>
      <c r="M185" s="105" t="s">
        <v>444</v>
      </c>
      <c r="N185" s="105">
        <v>1</v>
      </c>
      <c r="O185" s="110">
        <f t="shared" si="3"/>
        <v>79</v>
      </c>
      <c r="P185" s="156">
        <v>43017</v>
      </c>
      <c r="Q185" s="155" t="s">
        <v>482</v>
      </c>
      <c r="R185" s="101" t="s">
        <v>439</v>
      </c>
    </row>
    <row r="186" spans="1:18" ht="45" x14ac:dyDescent="0.25">
      <c r="A186" s="105" t="s">
        <v>265</v>
      </c>
      <c r="B186" s="101" t="s">
        <v>266</v>
      </c>
      <c r="C186" s="102">
        <v>43140</v>
      </c>
      <c r="D186" s="107">
        <v>180000</v>
      </c>
      <c r="E186" s="101" t="s">
        <v>248</v>
      </c>
      <c r="F186" s="105">
        <v>7</v>
      </c>
      <c r="G186" s="101" t="s">
        <v>410</v>
      </c>
      <c r="H186" s="105" t="s">
        <v>434</v>
      </c>
      <c r="I186" s="105">
        <v>1</v>
      </c>
      <c r="J186" s="106">
        <v>33.54</v>
      </c>
      <c r="K186" s="106">
        <f t="shared" si="4"/>
        <v>33.54</v>
      </c>
      <c r="L186" s="108">
        <v>42992</v>
      </c>
      <c r="M186" s="105" t="s">
        <v>443</v>
      </c>
      <c r="N186" s="105">
        <v>1</v>
      </c>
      <c r="O186" s="110">
        <f t="shared" si="3"/>
        <v>33.54</v>
      </c>
      <c r="P186" s="102" t="s">
        <v>509</v>
      </c>
      <c r="Q186" s="108" t="s">
        <v>513</v>
      </c>
      <c r="R186" s="101" t="s">
        <v>439</v>
      </c>
    </row>
    <row r="187" spans="1:18" ht="105" x14ac:dyDescent="0.25">
      <c r="A187" s="105" t="s">
        <v>265</v>
      </c>
      <c r="B187" s="101" t="s">
        <v>266</v>
      </c>
      <c r="C187" s="102">
        <v>43140</v>
      </c>
      <c r="D187" s="107">
        <v>180000</v>
      </c>
      <c r="E187" s="101" t="s">
        <v>248</v>
      </c>
      <c r="F187" s="105">
        <v>20</v>
      </c>
      <c r="G187" s="101" t="s">
        <v>413</v>
      </c>
      <c r="H187" s="105" t="s">
        <v>434</v>
      </c>
      <c r="I187" s="105">
        <v>3</v>
      </c>
      <c r="J187" s="106">
        <v>10.43</v>
      </c>
      <c r="K187" s="106">
        <f t="shared" si="4"/>
        <v>31.29</v>
      </c>
      <c r="L187" s="108">
        <v>42992</v>
      </c>
      <c r="M187" s="105" t="s">
        <v>443</v>
      </c>
      <c r="N187" s="105">
        <v>3</v>
      </c>
      <c r="O187" s="110">
        <f t="shared" si="3"/>
        <v>31.29</v>
      </c>
      <c r="P187" s="102" t="s">
        <v>509</v>
      </c>
      <c r="Q187" s="108" t="s">
        <v>513</v>
      </c>
      <c r="R187" s="101" t="s">
        <v>439</v>
      </c>
    </row>
    <row r="188" spans="1:18" ht="105" x14ac:dyDescent="0.25">
      <c r="A188" s="105" t="s">
        <v>265</v>
      </c>
      <c r="B188" s="101" t="s">
        <v>266</v>
      </c>
      <c r="C188" s="102">
        <v>43140</v>
      </c>
      <c r="D188" s="107">
        <v>180000</v>
      </c>
      <c r="E188" s="101" t="s">
        <v>248</v>
      </c>
      <c r="F188" s="105">
        <v>21</v>
      </c>
      <c r="G188" s="101" t="s">
        <v>414</v>
      </c>
      <c r="H188" s="105" t="s">
        <v>434</v>
      </c>
      <c r="I188" s="105">
        <v>3</v>
      </c>
      <c r="J188" s="106">
        <v>11.04</v>
      </c>
      <c r="K188" s="106">
        <f t="shared" si="4"/>
        <v>33.119999999999997</v>
      </c>
      <c r="L188" s="108">
        <v>42992</v>
      </c>
      <c r="M188" s="105" t="s">
        <v>444</v>
      </c>
      <c r="N188" s="105">
        <v>3</v>
      </c>
      <c r="O188" s="110">
        <f t="shared" si="3"/>
        <v>33.119999999999997</v>
      </c>
      <c r="P188" s="156">
        <v>43017</v>
      </c>
      <c r="Q188" s="155" t="s">
        <v>482</v>
      </c>
      <c r="R188" s="101" t="s">
        <v>439</v>
      </c>
    </row>
    <row r="189" spans="1:18" ht="105" x14ac:dyDescent="0.25">
      <c r="A189" s="105" t="s">
        <v>265</v>
      </c>
      <c r="B189" s="101" t="s">
        <v>266</v>
      </c>
      <c r="C189" s="102">
        <v>43140</v>
      </c>
      <c r="D189" s="107">
        <v>180000</v>
      </c>
      <c r="E189" s="101" t="s">
        <v>248</v>
      </c>
      <c r="F189" s="105">
        <v>22</v>
      </c>
      <c r="G189" s="101" t="s">
        <v>415</v>
      </c>
      <c r="H189" s="105" t="s">
        <v>434</v>
      </c>
      <c r="I189" s="105">
        <v>3</v>
      </c>
      <c r="J189" s="106">
        <v>11.44</v>
      </c>
      <c r="K189" s="106">
        <f t="shared" si="4"/>
        <v>34.32</v>
      </c>
      <c r="L189" s="108">
        <v>42992</v>
      </c>
      <c r="M189" s="105" t="s">
        <v>443</v>
      </c>
      <c r="N189" s="105">
        <v>3</v>
      </c>
      <c r="O189" s="110">
        <f t="shared" si="3"/>
        <v>34.32</v>
      </c>
      <c r="P189" s="102" t="s">
        <v>509</v>
      </c>
      <c r="Q189" s="108" t="s">
        <v>513</v>
      </c>
      <c r="R189" s="101" t="s">
        <v>439</v>
      </c>
    </row>
    <row r="190" spans="1:18" ht="105" x14ac:dyDescent="0.25">
      <c r="A190" s="105" t="s">
        <v>265</v>
      </c>
      <c r="B190" s="101" t="s">
        <v>266</v>
      </c>
      <c r="C190" s="102">
        <v>43140</v>
      </c>
      <c r="D190" s="107">
        <v>180000</v>
      </c>
      <c r="E190" s="101" t="s">
        <v>248</v>
      </c>
      <c r="F190" s="105">
        <v>23</v>
      </c>
      <c r="G190" s="101" t="s">
        <v>416</v>
      </c>
      <c r="H190" s="105" t="s">
        <v>434</v>
      </c>
      <c r="I190" s="105">
        <v>3</v>
      </c>
      <c r="J190" s="106">
        <v>11.33</v>
      </c>
      <c r="K190" s="106">
        <f t="shared" si="4"/>
        <v>33.99</v>
      </c>
      <c r="L190" s="108">
        <v>42992</v>
      </c>
      <c r="M190" s="105" t="s">
        <v>443</v>
      </c>
      <c r="N190" s="105">
        <v>3</v>
      </c>
      <c r="O190" s="110">
        <f t="shared" si="3"/>
        <v>33.99</v>
      </c>
      <c r="P190" s="102" t="s">
        <v>509</v>
      </c>
      <c r="Q190" s="108" t="s">
        <v>513</v>
      </c>
      <c r="R190" s="101" t="s">
        <v>439</v>
      </c>
    </row>
    <row r="191" spans="1:18" ht="90" x14ac:dyDescent="0.25">
      <c r="A191" s="105" t="s">
        <v>265</v>
      </c>
      <c r="B191" s="101" t="s">
        <v>266</v>
      </c>
      <c r="C191" s="102">
        <v>43140</v>
      </c>
      <c r="D191" s="107">
        <v>180000</v>
      </c>
      <c r="E191" s="101" t="s">
        <v>248</v>
      </c>
      <c r="F191" s="105">
        <v>26</v>
      </c>
      <c r="G191" s="101" t="s">
        <v>287</v>
      </c>
      <c r="H191" s="105" t="s">
        <v>434</v>
      </c>
      <c r="I191" s="105">
        <v>3</v>
      </c>
      <c r="J191" s="106">
        <v>334.99</v>
      </c>
      <c r="K191" s="106">
        <f t="shared" si="4"/>
        <v>1004.97</v>
      </c>
      <c r="L191" s="108">
        <v>42992</v>
      </c>
      <c r="M191" s="105" t="s">
        <v>445</v>
      </c>
      <c r="N191" s="105">
        <v>3</v>
      </c>
      <c r="O191" s="110">
        <f t="shared" si="3"/>
        <v>1004.97</v>
      </c>
      <c r="P191" s="156">
        <v>43024</v>
      </c>
      <c r="Q191" s="155" t="s">
        <v>483</v>
      </c>
      <c r="R191" s="101" t="s">
        <v>439</v>
      </c>
    </row>
    <row r="192" spans="1:18" ht="60" x14ac:dyDescent="0.25">
      <c r="A192" s="105" t="s">
        <v>265</v>
      </c>
      <c r="B192" s="101" t="s">
        <v>266</v>
      </c>
      <c r="C192" s="102">
        <v>43140</v>
      </c>
      <c r="D192" s="107">
        <v>180000</v>
      </c>
      <c r="E192" s="101" t="s">
        <v>248</v>
      </c>
      <c r="F192" s="105">
        <v>34</v>
      </c>
      <c r="G192" s="101" t="s">
        <v>292</v>
      </c>
      <c r="H192" s="105" t="s">
        <v>434</v>
      </c>
      <c r="I192" s="105">
        <v>3</v>
      </c>
      <c r="J192" s="106">
        <v>1.1000000000000001</v>
      </c>
      <c r="K192" s="106">
        <f t="shared" si="4"/>
        <v>3.3000000000000003</v>
      </c>
      <c r="L192" s="108">
        <v>42992</v>
      </c>
      <c r="M192" s="105" t="s">
        <v>444</v>
      </c>
      <c r="N192" s="105">
        <v>3</v>
      </c>
      <c r="O192" s="110">
        <f t="shared" si="3"/>
        <v>3.3000000000000003</v>
      </c>
      <c r="P192" s="156">
        <v>43017</v>
      </c>
      <c r="Q192" s="155" t="s">
        <v>482</v>
      </c>
      <c r="R192" s="101" t="s">
        <v>439</v>
      </c>
    </row>
    <row r="193" spans="1:18" ht="60" x14ac:dyDescent="0.25">
      <c r="A193" s="105" t="s">
        <v>265</v>
      </c>
      <c r="B193" s="101" t="s">
        <v>266</v>
      </c>
      <c r="C193" s="102">
        <v>43140</v>
      </c>
      <c r="D193" s="107">
        <v>180000</v>
      </c>
      <c r="E193" s="101" t="s">
        <v>248</v>
      </c>
      <c r="F193" s="105">
        <v>35</v>
      </c>
      <c r="G193" s="101" t="s">
        <v>295</v>
      </c>
      <c r="H193" s="105" t="s">
        <v>434</v>
      </c>
      <c r="I193" s="105">
        <v>3</v>
      </c>
      <c r="J193" s="106">
        <v>1.49</v>
      </c>
      <c r="K193" s="106">
        <f t="shared" si="4"/>
        <v>4.47</v>
      </c>
      <c r="L193" s="108">
        <v>42992</v>
      </c>
      <c r="M193" s="105" t="s">
        <v>443</v>
      </c>
      <c r="N193" s="105">
        <v>3</v>
      </c>
      <c r="O193" s="110">
        <f t="shared" si="3"/>
        <v>4.47</v>
      </c>
      <c r="P193" s="102" t="s">
        <v>509</v>
      </c>
      <c r="Q193" s="108" t="s">
        <v>513</v>
      </c>
      <c r="R193" s="101" t="s">
        <v>439</v>
      </c>
    </row>
    <row r="194" spans="1:18" ht="45" x14ac:dyDescent="0.25">
      <c r="A194" s="105" t="s">
        <v>265</v>
      </c>
      <c r="B194" s="101" t="s">
        <v>266</v>
      </c>
      <c r="C194" s="102">
        <v>43140</v>
      </c>
      <c r="D194" s="107">
        <v>180000</v>
      </c>
      <c r="E194" s="101" t="s">
        <v>248</v>
      </c>
      <c r="F194" s="105">
        <v>39</v>
      </c>
      <c r="G194" s="101" t="s">
        <v>417</v>
      </c>
      <c r="H194" s="105" t="s">
        <v>434</v>
      </c>
      <c r="I194" s="105">
        <v>5</v>
      </c>
      <c r="J194" s="106">
        <v>7.98</v>
      </c>
      <c r="K194" s="106">
        <f t="shared" si="4"/>
        <v>39.900000000000006</v>
      </c>
      <c r="L194" s="108">
        <v>42992</v>
      </c>
      <c r="M194" s="105" t="s">
        <v>446</v>
      </c>
      <c r="N194" s="105">
        <v>5</v>
      </c>
      <c r="O194" s="110">
        <f t="shared" si="3"/>
        <v>39.900000000000006</v>
      </c>
      <c r="P194" s="156">
        <v>43011</v>
      </c>
      <c r="Q194" s="155" t="s">
        <v>490</v>
      </c>
      <c r="R194" s="101" t="s">
        <v>439</v>
      </c>
    </row>
    <row r="195" spans="1:18" ht="75" x14ac:dyDescent="0.25">
      <c r="A195" s="105" t="s">
        <v>265</v>
      </c>
      <c r="B195" s="101" t="s">
        <v>266</v>
      </c>
      <c r="C195" s="102">
        <v>43140</v>
      </c>
      <c r="D195" s="107">
        <v>180000</v>
      </c>
      <c r="E195" s="101" t="s">
        <v>248</v>
      </c>
      <c r="F195" s="105">
        <v>46</v>
      </c>
      <c r="G195" s="101" t="s">
        <v>303</v>
      </c>
      <c r="H195" s="105" t="s">
        <v>434</v>
      </c>
      <c r="I195" s="105">
        <v>1</v>
      </c>
      <c r="J195" s="106">
        <v>401.3</v>
      </c>
      <c r="K195" s="106">
        <f t="shared" si="4"/>
        <v>401.3</v>
      </c>
      <c r="L195" s="108">
        <v>42992</v>
      </c>
      <c r="M195" s="105" t="s">
        <v>444</v>
      </c>
      <c r="N195" s="105">
        <v>1</v>
      </c>
      <c r="O195" s="110">
        <f t="shared" si="3"/>
        <v>401.3</v>
      </c>
      <c r="P195" s="156">
        <v>43017</v>
      </c>
      <c r="Q195" s="155" t="s">
        <v>482</v>
      </c>
      <c r="R195" s="101" t="s">
        <v>439</v>
      </c>
    </row>
    <row r="196" spans="1:18" ht="75" x14ac:dyDescent="0.25">
      <c r="A196" s="105" t="s">
        <v>265</v>
      </c>
      <c r="B196" s="101" t="s">
        <v>266</v>
      </c>
      <c r="C196" s="102">
        <v>43140</v>
      </c>
      <c r="D196" s="107">
        <v>180000</v>
      </c>
      <c r="E196" s="101" t="s">
        <v>248</v>
      </c>
      <c r="F196" s="105">
        <v>47</v>
      </c>
      <c r="G196" s="101" t="s">
        <v>304</v>
      </c>
      <c r="H196" s="105" t="s">
        <v>434</v>
      </c>
      <c r="I196" s="105">
        <v>1</v>
      </c>
      <c r="J196" s="106">
        <v>160</v>
      </c>
      <c r="K196" s="106">
        <f t="shared" si="4"/>
        <v>160</v>
      </c>
      <c r="L196" s="108">
        <v>42992</v>
      </c>
      <c r="M196" s="105" t="s">
        <v>443</v>
      </c>
      <c r="N196" s="105">
        <v>1</v>
      </c>
      <c r="O196" s="110">
        <f t="shared" si="3"/>
        <v>160</v>
      </c>
      <c r="P196" s="102" t="s">
        <v>509</v>
      </c>
      <c r="Q196" s="108" t="s">
        <v>513</v>
      </c>
      <c r="R196" s="101" t="s">
        <v>439</v>
      </c>
    </row>
    <row r="197" spans="1:18" ht="45" x14ac:dyDescent="0.25">
      <c r="A197" s="105" t="s">
        <v>265</v>
      </c>
      <c r="B197" s="101" t="s">
        <v>266</v>
      </c>
      <c r="C197" s="102">
        <v>43140</v>
      </c>
      <c r="D197" s="107">
        <v>180000</v>
      </c>
      <c r="E197" s="101" t="s">
        <v>248</v>
      </c>
      <c r="F197" s="105">
        <v>95</v>
      </c>
      <c r="G197" s="101" t="s">
        <v>418</v>
      </c>
      <c r="H197" s="105" t="s">
        <v>434</v>
      </c>
      <c r="I197" s="105">
        <v>3</v>
      </c>
      <c r="J197" s="106">
        <v>13.28</v>
      </c>
      <c r="K197" s="106">
        <f t="shared" si="4"/>
        <v>39.839999999999996</v>
      </c>
      <c r="L197" s="108">
        <v>42992</v>
      </c>
      <c r="M197" s="105" t="s">
        <v>443</v>
      </c>
      <c r="N197" s="105">
        <v>3</v>
      </c>
      <c r="O197" s="110">
        <f t="shared" si="3"/>
        <v>39.839999999999996</v>
      </c>
      <c r="P197" s="102" t="s">
        <v>509</v>
      </c>
      <c r="Q197" s="108" t="s">
        <v>513</v>
      </c>
      <c r="R197" s="101" t="s">
        <v>439</v>
      </c>
    </row>
    <row r="198" spans="1:18" ht="90" x14ac:dyDescent="0.25">
      <c r="A198" s="105" t="s">
        <v>265</v>
      </c>
      <c r="B198" s="101" t="s">
        <v>266</v>
      </c>
      <c r="C198" s="102">
        <v>43140</v>
      </c>
      <c r="D198" s="107">
        <v>180000</v>
      </c>
      <c r="E198" s="101" t="s">
        <v>248</v>
      </c>
      <c r="F198" s="105">
        <v>98</v>
      </c>
      <c r="G198" s="101" t="s">
        <v>332</v>
      </c>
      <c r="H198" s="105" t="s">
        <v>434</v>
      </c>
      <c r="I198" s="105">
        <v>3</v>
      </c>
      <c r="J198" s="106">
        <v>7.85</v>
      </c>
      <c r="K198" s="106">
        <f t="shared" si="4"/>
        <v>23.549999999999997</v>
      </c>
      <c r="L198" s="108">
        <v>42992</v>
      </c>
      <c r="M198" s="105" t="s">
        <v>442</v>
      </c>
      <c r="N198" s="105">
        <v>3</v>
      </c>
      <c r="O198" s="110">
        <f t="shared" si="3"/>
        <v>23.549999999999997</v>
      </c>
      <c r="P198" s="156">
        <v>43025</v>
      </c>
      <c r="Q198" s="162" t="s">
        <v>489</v>
      </c>
      <c r="R198" s="101" t="s">
        <v>439</v>
      </c>
    </row>
    <row r="199" spans="1:18" ht="90" x14ac:dyDescent="0.25">
      <c r="A199" s="105" t="s">
        <v>265</v>
      </c>
      <c r="B199" s="101" t="s">
        <v>266</v>
      </c>
      <c r="C199" s="102">
        <v>43140</v>
      </c>
      <c r="D199" s="107">
        <v>180000</v>
      </c>
      <c r="E199" s="101" t="s">
        <v>248</v>
      </c>
      <c r="F199" s="105">
        <v>99</v>
      </c>
      <c r="G199" s="101" t="s">
        <v>419</v>
      </c>
      <c r="H199" s="105" t="s">
        <v>434</v>
      </c>
      <c r="I199" s="105">
        <v>3</v>
      </c>
      <c r="J199" s="106">
        <v>7.75</v>
      </c>
      <c r="K199" s="106">
        <f t="shared" si="4"/>
        <v>23.25</v>
      </c>
      <c r="L199" s="108">
        <v>42992</v>
      </c>
      <c r="M199" s="105" t="s">
        <v>442</v>
      </c>
      <c r="N199" s="105">
        <v>3</v>
      </c>
      <c r="O199" s="110">
        <f t="shared" ref="O199:O262" si="6">N199*J199</f>
        <v>23.25</v>
      </c>
      <c r="P199" s="156">
        <v>43025</v>
      </c>
      <c r="Q199" s="162" t="s">
        <v>489</v>
      </c>
      <c r="R199" s="101" t="s">
        <v>439</v>
      </c>
    </row>
    <row r="200" spans="1:18" ht="105" x14ac:dyDescent="0.25">
      <c r="A200" s="105" t="s">
        <v>265</v>
      </c>
      <c r="B200" s="101" t="s">
        <v>266</v>
      </c>
      <c r="C200" s="102">
        <v>43140</v>
      </c>
      <c r="D200" s="107">
        <v>180000</v>
      </c>
      <c r="E200" s="101" t="s">
        <v>248</v>
      </c>
      <c r="F200" s="105">
        <v>107</v>
      </c>
      <c r="G200" s="101" t="s">
        <v>340</v>
      </c>
      <c r="H200" s="105" t="s">
        <v>434</v>
      </c>
      <c r="I200" s="105">
        <v>3</v>
      </c>
      <c r="J200" s="106">
        <v>9.23</v>
      </c>
      <c r="K200" s="106">
        <f t="shared" si="4"/>
        <v>27.69</v>
      </c>
      <c r="L200" s="108">
        <v>42992</v>
      </c>
      <c r="M200" s="105" t="s">
        <v>442</v>
      </c>
      <c r="N200" s="105">
        <v>3</v>
      </c>
      <c r="O200" s="110">
        <f t="shared" si="6"/>
        <v>27.69</v>
      </c>
      <c r="P200" s="156">
        <v>43025</v>
      </c>
      <c r="Q200" s="162" t="s">
        <v>489</v>
      </c>
      <c r="R200" s="101" t="s">
        <v>439</v>
      </c>
    </row>
    <row r="201" spans="1:18" ht="105" x14ac:dyDescent="0.25">
      <c r="A201" s="105" t="s">
        <v>265</v>
      </c>
      <c r="B201" s="101" t="s">
        <v>266</v>
      </c>
      <c r="C201" s="102">
        <v>43140</v>
      </c>
      <c r="D201" s="107">
        <v>180000</v>
      </c>
      <c r="E201" s="101" t="s">
        <v>248</v>
      </c>
      <c r="F201" s="105">
        <v>108</v>
      </c>
      <c r="G201" s="101" t="s">
        <v>336</v>
      </c>
      <c r="H201" s="105" t="s">
        <v>434</v>
      </c>
      <c r="I201" s="105">
        <v>3</v>
      </c>
      <c r="J201" s="106">
        <v>10.38</v>
      </c>
      <c r="K201" s="106">
        <f t="shared" si="4"/>
        <v>31.14</v>
      </c>
      <c r="L201" s="108">
        <v>42992</v>
      </c>
      <c r="M201" s="105" t="s">
        <v>442</v>
      </c>
      <c r="N201" s="105">
        <v>3</v>
      </c>
      <c r="O201" s="110">
        <f t="shared" si="6"/>
        <v>31.14</v>
      </c>
      <c r="P201" s="156">
        <v>43025</v>
      </c>
      <c r="Q201" s="162" t="s">
        <v>489</v>
      </c>
      <c r="R201" s="101" t="s">
        <v>439</v>
      </c>
    </row>
    <row r="202" spans="1:18" ht="105" x14ac:dyDescent="0.25">
      <c r="A202" s="105" t="s">
        <v>265</v>
      </c>
      <c r="B202" s="101" t="s">
        <v>266</v>
      </c>
      <c r="C202" s="102">
        <v>43140</v>
      </c>
      <c r="D202" s="107">
        <v>180000</v>
      </c>
      <c r="E202" s="101" t="s">
        <v>248</v>
      </c>
      <c r="F202" s="105">
        <v>112</v>
      </c>
      <c r="G202" s="101" t="s">
        <v>342</v>
      </c>
      <c r="H202" s="105" t="s">
        <v>434</v>
      </c>
      <c r="I202" s="105">
        <v>3</v>
      </c>
      <c r="J202" s="106">
        <v>6.45</v>
      </c>
      <c r="K202" s="106">
        <f t="shared" si="4"/>
        <v>19.350000000000001</v>
      </c>
      <c r="L202" s="108">
        <v>42992</v>
      </c>
      <c r="M202" s="105" t="s">
        <v>442</v>
      </c>
      <c r="N202" s="105">
        <v>3</v>
      </c>
      <c r="O202" s="110">
        <f t="shared" si="6"/>
        <v>19.350000000000001</v>
      </c>
      <c r="P202" s="156">
        <v>43025</v>
      </c>
      <c r="Q202" s="162" t="s">
        <v>489</v>
      </c>
      <c r="R202" s="101" t="s">
        <v>439</v>
      </c>
    </row>
    <row r="203" spans="1:18" ht="105" x14ac:dyDescent="0.25">
      <c r="A203" s="105" t="s">
        <v>265</v>
      </c>
      <c r="B203" s="101" t="s">
        <v>266</v>
      </c>
      <c r="C203" s="102">
        <v>43140</v>
      </c>
      <c r="D203" s="107">
        <v>180000</v>
      </c>
      <c r="E203" s="101" t="s">
        <v>248</v>
      </c>
      <c r="F203" s="105">
        <v>113</v>
      </c>
      <c r="G203" s="101" t="s">
        <v>343</v>
      </c>
      <c r="H203" s="105" t="s">
        <v>434</v>
      </c>
      <c r="I203" s="105">
        <v>5</v>
      </c>
      <c r="J203" s="106">
        <v>7.22</v>
      </c>
      <c r="K203" s="106">
        <f t="shared" si="4"/>
        <v>36.1</v>
      </c>
      <c r="L203" s="108">
        <v>42992</v>
      </c>
      <c r="M203" s="105" t="s">
        <v>442</v>
      </c>
      <c r="N203" s="105">
        <v>5</v>
      </c>
      <c r="O203" s="110">
        <f t="shared" si="6"/>
        <v>36.1</v>
      </c>
      <c r="P203" s="156">
        <v>43025</v>
      </c>
      <c r="Q203" s="162" t="s">
        <v>489</v>
      </c>
      <c r="R203" s="101" t="s">
        <v>439</v>
      </c>
    </row>
    <row r="204" spans="1:18" ht="105" x14ac:dyDescent="0.25">
      <c r="A204" s="105" t="s">
        <v>265</v>
      </c>
      <c r="B204" s="101" t="s">
        <v>266</v>
      </c>
      <c r="C204" s="102">
        <v>43140</v>
      </c>
      <c r="D204" s="107">
        <v>180000</v>
      </c>
      <c r="E204" s="101" t="s">
        <v>248</v>
      </c>
      <c r="F204" s="105">
        <v>114</v>
      </c>
      <c r="G204" s="101" t="s">
        <v>344</v>
      </c>
      <c r="H204" s="105" t="s">
        <v>434</v>
      </c>
      <c r="I204" s="105">
        <v>5</v>
      </c>
      <c r="J204" s="106">
        <v>6.63</v>
      </c>
      <c r="K204" s="106">
        <f t="shared" si="4"/>
        <v>33.15</v>
      </c>
      <c r="L204" s="108">
        <v>42992</v>
      </c>
      <c r="M204" s="105" t="s">
        <v>442</v>
      </c>
      <c r="N204" s="105">
        <v>5</v>
      </c>
      <c r="O204" s="110">
        <f t="shared" si="6"/>
        <v>33.15</v>
      </c>
      <c r="P204" s="156">
        <v>43025</v>
      </c>
      <c r="Q204" s="162" t="s">
        <v>489</v>
      </c>
      <c r="R204" s="101" t="s">
        <v>439</v>
      </c>
    </row>
    <row r="205" spans="1:18" ht="60" x14ac:dyDescent="0.25">
      <c r="A205" s="105" t="s">
        <v>265</v>
      </c>
      <c r="B205" s="101" t="s">
        <v>266</v>
      </c>
      <c r="C205" s="102">
        <v>43140</v>
      </c>
      <c r="D205" s="107">
        <v>180000</v>
      </c>
      <c r="E205" s="101" t="s">
        <v>248</v>
      </c>
      <c r="F205" s="105">
        <v>115</v>
      </c>
      <c r="G205" s="101" t="s">
        <v>345</v>
      </c>
      <c r="H205" s="105" t="s">
        <v>434</v>
      </c>
      <c r="I205" s="105">
        <v>5</v>
      </c>
      <c r="J205" s="106">
        <v>5.51</v>
      </c>
      <c r="K205" s="106">
        <f t="shared" si="4"/>
        <v>27.549999999999997</v>
      </c>
      <c r="L205" s="108">
        <v>42992</v>
      </c>
      <c r="M205" s="105" t="s">
        <v>442</v>
      </c>
      <c r="N205" s="105">
        <v>5</v>
      </c>
      <c r="O205" s="110">
        <f t="shared" si="6"/>
        <v>27.549999999999997</v>
      </c>
      <c r="P205" s="156">
        <v>43025</v>
      </c>
      <c r="Q205" s="162" t="s">
        <v>489</v>
      </c>
      <c r="R205" s="101" t="s">
        <v>439</v>
      </c>
    </row>
    <row r="206" spans="1:18" ht="60" x14ac:dyDescent="0.25">
      <c r="A206" s="105" t="s">
        <v>265</v>
      </c>
      <c r="B206" s="101" t="s">
        <v>266</v>
      </c>
      <c r="C206" s="102">
        <v>43140</v>
      </c>
      <c r="D206" s="107">
        <v>180000</v>
      </c>
      <c r="E206" s="101" t="s">
        <v>248</v>
      </c>
      <c r="F206" s="105">
        <v>118</v>
      </c>
      <c r="G206" s="101" t="s">
        <v>347</v>
      </c>
      <c r="H206" s="105" t="s">
        <v>434</v>
      </c>
      <c r="I206" s="105">
        <v>5</v>
      </c>
      <c r="J206" s="106">
        <v>104</v>
      </c>
      <c r="K206" s="106">
        <f t="shared" si="4"/>
        <v>520</v>
      </c>
      <c r="L206" s="108">
        <v>42992</v>
      </c>
      <c r="M206" s="105" t="s">
        <v>444</v>
      </c>
      <c r="N206" s="105">
        <v>5</v>
      </c>
      <c r="O206" s="110">
        <f t="shared" si="6"/>
        <v>520</v>
      </c>
      <c r="P206" s="156">
        <v>43017</v>
      </c>
      <c r="Q206" s="155" t="s">
        <v>482</v>
      </c>
      <c r="R206" s="101" t="s">
        <v>439</v>
      </c>
    </row>
    <row r="207" spans="1:18" ht="120" x14ac:dyDescent="0.25">
      <c r="A207" s="105" t="s">
        <v>265</v>
      </c>
      <c r="B207" s="101" t="s">
        <v>266</v>
      </c>
      <c r="C207" s="102">
        <v>43140</v>
      </c>
      <c r="D207" s="107">
        <v>180000</v>
      </c>
      <c r="E207" s="101" t="s">
        <v>248</v>
      </c>
      <c r="F207" s="105">
        <v>120</v>
      </c>
      <c r="G207" s="101" t="s">
        <v>349</v>
      </c>
      <c r="H207" s="105" t="s">
        <v>434</v>
      </c>
      <c r="I207" s="105">
        <v>5</v>
      </c>
      <c r="J207" s="106">
        <v>272.98</v>
      </c>
      <c r="K207" s="106">
        <f t="shared" si="4"/>
        <v>1364.9</v>
      </c>
      <c r="L207" s="108">
        <v>42992</v>
      </c>
      <c r="M207" s="108" t="s">
        <v>447</v>
      </c>
      <c r="N207" s="105">
        <v>5</v>
      </c>
      <c r="O207" s="110">
        <f t="shared" si="6"/>
        <v>1364.9</v>
      </c>
      <c r="P207" s="156">
        <v>43026</v>
      </c>
      <c r="Q207" s="155" t="s">
        <v>491</v>
      </c>
      <c r="R207" s="101" t="s">
        <v>439</v>
      </c>
    </row>
    <row r="208" spans="1:18" ht="30" x14ac:dyDescent="0.25">
      <c r="A208" s="105" t="s">
        <v>265</v>
      </c>
      <c r="B208" s="101" t="s">
        <v>266</v>
      </c>
      <c r="C208" s="102">
        <v>43140</v>
      </c>
      <c r="D208" s="107">
        <v>180000</v>
      </c>
      <c r="E208" s="101" t="s">
        <v>248</v>
      </c>
      <c r="F208" s="105">
        <v>125</v>
      </c>
      <c r="G208" s="101" t="s">
        <v>353</v>
      </c>
      <c r="H208" s="105" t="s">
        <v>434</v>
      </c>
      <c r="I208" s="105">
        <v>3</v>
      </c>
      <c r="J208" s="106">
        <v>16.47</v>
      </c>
      <c r="K208" s="106">
        <f t="shared" si="4"/>
        <v>49.41</v>
      </c>
      <c r="L208" s="108">
        <v>42992</v>
      </c>
      <c r="M208" s="105" t="s">
        <v>442</v>
      </c>
      <c r="N208" s="105">
        <v>3</v>
      </c>
      <c r="O208" s="110">
        <f t="shared" si="6"/>
        <v>49.41</v>
      </c>
      <c r="P208" s="156">
        <v>43025</v>
      </c>
      <c r="Q208" s="162" t="s">
        <v>489</v>
      </c>
      <c r="R208" s="101" t="s">
        <v>439</v>
      </c>
    </row>
    <row r="209" spans="1:18" ht="120" x14ac:dyDescent="0.25">
      <c r="A209" s="105" t="s">
        <v>265</v>
      </c>
      <c r="B209" s="101" t="s">
        <v>266</v>
      </c>
      <c r="C209" s="102">
        <v>43140</v>
      </c>
      <c r="D209" s="107">
        <v>180000</v>
      </c>
      <c r="E209" s="101" t="s">
        <v>248</v>
      </c>
      <c r="F209" s="105">
        <v>149</v>
      </c>
      <c r="G209" s="101" t="s">
        <v>378</v>
      </c>
      <c r="H209" s="105" t="s">
        <v>434</v>
      </c>
      <c r="I209" s="107">
        <v>3</v>
      </c>
      <c r="J209" s="106">
        <v>6.26</v>
      </c>
      <c r="K209" s="106">
        <f t="shared" si="4"/>
        <v>18.78</v>
      </c>
      <c r="L209" s="108">
        <v>42992</v>
      </c>
      <c r="M209" s="105" t="s">
        <v>443</v>
      </c>
      <c r="N209" s="107">
        <v>3</v>
      </c>
      <c r="O209" s="110">
        <f t="shared" si="6"/>
        <v>18.78</v>
      </c>
      <c r="P209" s="102" t="s">
        <v>509</v>
      </c>
      <c r="Q209" s="108" t="s">
        <v>513</v>
      </c>
      <c r="R209" s="101" t="s">
        <v>439</v>
      </c>
    </row>
    <row r="210" spans="1:18" ht="120" x14ac:dyDescent="0.25">
      <c r="A210" s="105" t="s">
        <v>265</v>
      </c>
      <c r="B210" s="101" t="s">
        <v>266</v>
      </c>
      <c r="C210" s="102">
        <v>43140</v>
      </c>
      <c r="D210" s="107">
        <v>180000</v>
      </c>
      <c r="E210" s="101" t="s">
        <v>248</v>
      </c>
      <c r="F210" s="105">
        <v>150</v>
      </c>
      <c r="G210" s="101" t="s">
        <v>376</v>
      </c>
      <c r="H210" s="105" t="s">
        <v>434</v>
      </c>
      <c r="I210" s="107">
        <v>3</v>
      </c>
      <c r="J210" s="106">
        <v>5.83</v>
      </c>
      <c r="K210" s="106">
        <f t="shared" si="4"/>
        <v>17.490000000000002</v>
      </c>
      <c r="L210" s="108">
        <v>42992</v>
      </c>
      <c r="M210" s="105" t="s">
        <v>444</v>
      </c>
      <c r="N210" s="107">
        <v>3</v>
      </c>
      <c r="O210" s="110">
        <f t="shared" si="6"/>
        <v>17.490000000000002</v>
      </c>
      <c r="P210" s="156">
        <v>43017</v>
      </c>
      <c r="Q210" s="155" t="s">
        <v>482</v>
      </c>
      <c r="R210" s="101" t="s">
        <v>439</v>
      </c>
    </row>
    <row r="211" spans="1:18" ht="120" x14ac:dyDescent="0.25">
      <c r="A211" s="105" t="s">
        <v>265</v>
      </c>
      <c r="B211" s="101" t="s">
        <v>266</v>
      </c>
      <c r="C211" s="102">
        <v>43140</v>
      </c>
      <c r="D211" s="107">
        <v>180000</v>
      </c>
      <c r="E211" s="101" t="s">
        <v>248</v>
      </c>
      <c r="F211" s="105">
        <v>151</v>
      </c>
      <c r="G211" s="101" t="s">
        <v>379</v>
      </c>
      <c r="H211" s="105" t="s">
        <v>434</v>
      </c>
      <c r="I211" s="105">
        <v>3</v>
      </c>
      <c r="J211" s="106">
        <v>4.42</v>
      </c>
      <c r="K211" s="106">
        <f t="shared" si="4"/>
        <v>13.26</v>
      </c>
      <c r="L211" s="108">
        <v>42992</v>
      </c>
      <c r="M211" s="105" t="s">
        <v>443</v>
      </c>
      <c r="N211" s="105">
        <v>3</v>
      </c>
      <c r="O211" s="110">
        <f t="shared" si="6"/>
        <v>13.26</v>
      </c>
      <c r="P211" s="102" t="s">
        <v>509</v>
      </c>
      <c r="Q211" s="108" t="s">
        <v>513</v>
      </c>
      <c r="R211" s="101" t="s">
        <v>439</v>
      </c>
    </row>
    <row r="212" spans="1:18" ht="120" x14ac:dyDescent="0.25">
      <c r="A212" s="105" t="s">
        <v>265</v>
      </c>
      <c r="B212" s="101" t="s">
        <v>266</v>
      </c>
      <c r="C212" s="102">
        <v>43140</v>
      </c>
      <c r="D212" s="107">
        <v>180000</v>
      </c>
      <c r="E212" s="101" t="s">
        <v>248</v>
      </c>
      <c r="F212" s="105">
        <v>152</v>
      </c>
      <c r="G212" s="101" t="s">
        <v>380</v>
      </c>
      <c r="H212" s="105" t="s">
        <v>434</v>
      </c>
      <c r="I212" s="105">
        <v>3</v>
      </c>
      <c r="J212" s="106">
        <v>6.6</v>
      </c>
      <c r="K212" s="106">
        <f t="shared" si="4"/>
        <v>19.799999999999997</v>
      </c>
      <c r="L212" s="108">
        <v>42992</v>
      </c>
      <c r="M212" s="105" t="s">
        <v>443</v>
      </c>
      <c r="N212" s="105">
        <v>3</v>
      </c>
      <c r="O212" s="110">
        <f t="shared" si="6"/>
        <v>19.799999999999997</v>
      </c>
      <c r="P212" s="102" t="s">
        <v>509</v>
      </c>
      <c r="Q212" s="108" t="s">
        <v>513</v>
      </c>
      <c r="R212" s="101" t="s">
        <v>439</v>
      </c>
    </row>
    <row r="213" spans="1:18" ht="120" x14ac:dyDescent="0.25">
      <c r="A213" s="105" t="s">
        <v>265</v>
      </c>
      <c r="B213" s="101" t="s">
        <v>266</v>
      </c>
      <c r="C213" s="102">
        <v>43140</v>
      </c>
      <c r="D213" s="107">
        <v>180000</v>
      </c>
      <c r="E213" s="101" t="s">
        <v>248</v>
      </c>
      <c r="F213" s="105">
        <v>153</v>
      </c>
      <c r="G213" s="101" t="s">
        <v>381</v>
      </c>
      <c r="H213" s="105" t="s">
        <v>434</v>
      </c>
      <c r="I213" s="105">
        <v>3</v>
      </c>
      <c r="J213" s="106">
        <v>2.66</v>
      </c>
      <c r="K213" s="106">
        <f t="shared" si="4"/>
        <v>7.98</v>
      </c>
      <c r="L213" s="108">
        <v>42992</v>
      </c>
      <c r="M213" s="105" t="s">
        <v>443</v>
      </c>
      <c r="N213" s="105">
        <v>3</v>
      </c>
      <c r="O213" s="110">
        <f t="shared" si="6"/>
        <v>7.98</v>
      </c>
      <c r="P213" s="102" t="s">
        <v>509</v>
      </c>
      <c r="Q213" s="108" t="s">
        <v>513</v>
      </c>
      <c r="R213" s="101" t="s">
        <v>439</v>
      </c>
    </row>
    <row r="214" spans="1:18" ht="120" x14ac:dyDescent="0.25">
      <c r="A214" s="105" t="s">
        <v>265</v>
      </c>
      <c r="B214" s="101" t="s">
        <v>266</v>
      </c>
      <c r="C214" s="102">
        <v>43140</v>
      </c>
      <c r="D214" s="107">
        <v>180000</v>
      </c>
      <c r="E214" s="101" t="s">
        <v>248</v>
      </c>
      <c r="F214" s="105">
        <v>154</v>
      </c>
      <c r="G214" s="101" t="s">
        <v>382</v>
      </c>
      <c r="H214" s="105" t="s">
        <v>434</v>
      </c>
      <c r="I214" s="105">
        <v>3</v>
      </c>
      <c r="J214" s="106">
        <v>10.91</v>
      </c>
      <c r="K214" s="106">
        <f t="shared" si="4"/>
        <v>32.730000000000004</v>
      </c>
      <c r="L214" s="108">
        <v>42992</v>
      </c>
      <c r="M214" s="105" t="s">
        <v>443</v>
      </c>
      <c r="N214" s="105">
        <v>3</v>
      </c>
      <c r="O214" s="110">
        <f t="shared" si="6"/>
        <v>32.730000000000004</v>
      </c>
      <c r="P214" s="102" t="s">
        <v>509</v>
      </c>
      <c r="Q214" s="108" t="s">
        <v>513</v>
      </c>
      <c r="R214" s="101" t="s">
        <v>439</v>
      </c>
    </row>
    <row r="215" spans="1:18" ht="120" x14ac:dyDescent="0.25">
      <c r="A215" s="105" t="s">
        <v>265</v>
      </c>
      <c r="B215" s="101" t="s">
        <v>266</v>
      </c>
      <c r="C215" s="102">
        <v>43140</v>
      </c>
      <c r="D215" s="107">
        <v>180000</v>
      </c>
      <c r="E215" s="101" t="s">
        <v>248</v>
      </c>
      <c r="F215" s="105">
        <v>157</v>
      </c>
      <c r="G215" s="101" t="s">
        <v>385</v>
      </c>
      <c r="H215" s="105" t="s">
        <v>434</v>
      </c>
      <c r="I215" s="105">
        <v>3</v>
      </c>
      <c r="J215" s="106">
        <v>5.52</v>
      </c>
      <c r="K215" s="106">
        <f t="shared" si="4"/>
        <v>16.559999999999999</v>
      </c>
      <c r="L215" s="108">
        <v>42992</v>
      </c>
      <c r="M215" s="105" t="s">
        <v>443</v>
      </c>
      <c r="N215" s="105">
        <v>3</v>
      </c>
      <c r="O215" s="110">
        <f t="shared" si="6"/>
        <v>16.559999999999999</v>
      </c>
      <c r="P215" s="102" t="s">
        <v>509</v>
      </c>
      <c r="Q215" s="108" t="s">
        <v>513</v>
      </c>
      <c r="R215" s="101" t="s">
        <v>439</v>
      </c>
    </row>
    <row r="216" spans="1:18" ht="120" x14ac:dyDescent="0.25">
      <c r="A216" s="105" t="s">
        <v>265</v>
      </c>
      <c r="B216" s="101" t="s">
        <v>266</v>
      </c>
      <c r="C216" s="102">
        <v>43140</v>
      </c>
      <c r="D216" s="107">
        <v>180000</v>
      </c>
      <c r="E216" s="101" t="s">
        <v>248</v>
      </c>
      <c r="F216" s="105">
        <v>158</v>
      </c>
      <c r="G216" s="101" t="s">
        <v>386</v>
      </c>
      <c r="H216" s="105" t="s">
        <v>434</v>
      </c>
      <c r="I216" s="105">
        <v>3</v>
      </c>
      <c r="J216" s="106">
        <v>7.02</v>
      </c>
      <c r="K216" s="106">
        <f t="shared" si="4"/>
        <v>21.06</v>
      </c>
      <c r="L216" s="108">
        <v>42992</v>
      </c>
      <c r="M216" s="105" t="s">
        <v>443</v>
      </c>
      <c r="N216" s="105">
        <v>3</v>
      </c>
      <c r="O216" s="110">
        <f t="shared" si="6"/>
        <v>21.06</v>
      </c>
      <c r="P216" s="102" t="s">
        <v>509</v>
      </c>
      <c r="Q216" s="108" t="s">
        <v>513</v>
      </c>
      <c r="R216" s="101" t="s">
        <v>439</v>
      </c>
    </row>
    <row r="217" spans="1:18" ht="45" x14ac:dyDescent="0.25">
      <c r="A217" s="105" t="s">
        <v>265</v>
      </c>
      <c r="B217" s="101" t="s">
        <v>266</v>
      </c>
      <c r="C217" s="102">
        <v>43140</v>
      </c>
      <c r="D217" s="107">
        <v>210031</v>
      </c>
      <c r="E217" s="101" t="s">
        <v>420</v>
      </c>
      <c r="F217" s="105">
        <v>17</v>
      </c>
      <c r="G217" s="101" t="s">
        <v>284</v>
      </c>
      <c r="H217" s="105" t="s">
        <v>435</v>
      </c>
      <c r="I217" s="105">
        <v>50</v>
      </c>
      <c r="J217" s="106">
        <v>1</v>
      </c>
      <c r="K217" s="106">
        <f t="shared" si="4"/>
        <v>50</v>
      </c>
      <c r="L217" s="108">
        <v>42992</v>
      </c>
      <c r="M217" s="105" t="s">
        <v>449</v>
      </c>
      <c r="N217" s="105">
        <v>50</v>
      </c>
      <c r="O217" s="110">
        <f t="shared" si="6"/>
        <v>50</v>
      </c>
      <c r="P217" s="156">
        <v>43026</v>
      </c>
      <c r="Q217" s="162" t="s">
        <v>492</v>
      </c>
      <c r="R217" s="164" t="s">
        <v>439</v>
      </c>
    </row>
    <row r="218" spans="1:18" ht="45" x14ac:dyDescent="0.25">
      <c r="A218" s="105" t="s">
        <v>265</v>
      </c>
      <c r="B218" s="101" t="s">
        <v>266</v>
      </c>
      <c r="C218" s="102">
        <v>43140</v>
      </c>
      <c r="D218" s="107">
        <v>210031</v>
      </c>
      <c r="E218" s="101" t="s">
        <v>420</v>
      </c>
      <c r="F218" s="105">
        <v>18</v>
      </c>
      <c r="G218" s="101" t="s">
        <v>285</v>
      </c>
      <c r="H218" s="105" t="s">
        <v>435</v>
      </c>
      <c r="I218" s="105">
        <v>50</v>
      </c>
      <c r="J218" s="106">
        <v>0.98</v>
      </c>
      <c r="K218" s="106">
        <f t="shared" si="4"/>
        <v>49</v>
      </c>
      <c r="L218" s="108">
        <v>42992</v>
      </c>
      <c r="M218" s="105" t="s">
        <v>449</v>
      </c>
      <c r="N218" s="105">
        <v>50</v>
      </c>
      <c r="O218" s="110">
        <f t="shared" si="6"/>
        <v>49</v>
      </c>
      <c r="P218" s="156">
        <v>43026</v>
      </c>
      <c r="Q218" s="162" t="s">
        <v>492</v>
      </c>
      <c r="R218" s="164" t="s">
        <v>439</v>
      </c>
    </row>
    <row r="219" spans="1:18" ht="45" x14ac:dyDescent="0.25">
      <c r="A219" s="105" t="s">
        <v>265</v>
      </c>
      <c r="B219" s="101" t="s">
        <v>266</v>
      </c>
      <c r="C219" s="102">
        <v>43140</v>
      </c>
      <c r="D219" s="107">
        <v>210031</v>
      </c>
      <c r="E219" s="101" t="s">
        <v>420</v>
      </c>
      <c r="F219" s="105">
        <v>19</v>
      </c>
      <c r="G219" s="101" t="s">
        <v>286</v>
      </c>
      <c r="H219" s="105" t="s">
        <v>435</v>
      </c>
      <c r="I219" s="105">
        <v>50</v>
      </c>
      <c r="J219" s="106">
        <v>2.61</v>
      </c>
      <c r="K219" s="106">
        <f t="shared" si="4"/>
        <v>130.5</v>
      </c>
      <c r="L219" s="108">
        <v>42992</v>
      </c>
      <c r="M219" s="105" t="s">
        <v>448</v>
      </c>
      <c r="N219" s="105">
        <v>50</v>
      </c>
      <c r="O219" s="110">
        <f t="shared" si="6"/>
        <v>130.5</v>
      </c>
      <c r="P219" s="108" t="s">
        <v>511</v>
      </c>
      <c r="Q219" s="108" t="s">
        <v>514</v>
      </c>
      <c r="R219" s="162" t="s">
        <v>439</v>
      </c>
    </row>
    <row r="220" spans="1:18" ht="75" x14ac:dyDescent="0.25">
      <c r="A220" s="105" t="s">
        <v>265</v>
      </c>
      <c r="B220" s="101" t="s">
        <v>266</v>
      </c>
      <c r="C220" s="102">
        <v>43140</v>
      </c>
      <c r="D220" s="107">
        <v>240000</v>
      </c>
      <c r="E220" s="101" t="s">
        <v>421</v>
      </c>
      <c r="F220" s="105">
        <v>1</v>
      </c>
      <c r="G220" s="101" t="s">
        <v>276</v>
      </c>
      <c r="I220" s="105">
        <v>2</v>
      </c>
      <c r="J220" s="106">
        <v>24.32</v>
      </c>
      <c r="K220" s="106">
        <f t="shared" si="4"/>
        <v>48.64</v>
      </c>
      <c r="L220" s="108">
        <v>42992</v>
      </c>
      <c r="M220" s="105" t="s">
        <v>453</v>
      </c>
      <c r="N220" s="105">
        <v>2</v>
      </c>
      <c r="O220" s="110">
        <f t="shared" si="6"/>
        <v>48.64</v>
      </c>
      <c r="P220" s="108" t="s">
        <v>511</v>
      </c>
      <c r="Q220" s="108" t="s">
        <v>520</v>
      </c>
      <c r="R220" s="101" t="s">
        <v>439</v>
      </c>
    </row>
    <row r="221" spans="1:18" ht="90" x14ac:dyDescent="0.25">
      <c r="A221" s="105" t="s">
        <v>265</v>
      </c>
      <c r="B221" s="101" t="s">
        <v>266</v>
      </c>
      <c r="C221" s="102">
        <v>43140</v>
      </c>
      <c r="D221" s="107">
        <v>240000</v>
      </c>
      <c r="E221" s="101" t="s">
        <v>421</v>
      </c>
      <c r="F221" s="105">
        <v>26</v>
      </c>
      <c r="G221" s="101" t="s">
        <v>287</v>
      </c>
      <c r="H221" s="105" t="s">
        <v>436</v>
      </c>
      <c r="I221" s="105">
        <v>1</v>
      </c>
      <c r="J221" s="106">
        <v>334.99</v>
      </c>
      <c r="K221" s="106">
        <f t="shared" si="4"/>
        <v>334.99</v>
      </c>
      <c r="L221" s="108">
        <v>42992</v>
      </c>
      <c r="M221" s="108" t="s">
        <v>451</v>
      </c>
      <c r="N221" s="105">
        <v>1</v>
      </c>
      <c r="O221" s="110">
        <f t="shared" si="6"/>
        <v>334.99</v>
      </c>
      <c r="P221" s="156">
        <v>43024</v>
      </c>
      <c r="Q221" s="155" t="s">
        <v>494</v>
      </c>
      <c r="R221" s="101" t="s">
        <v>439</v>
      </c>
    </row>
    <row r="222" spans="1:18" ht="75" x14ac:dyDescent="0.25">
      <c r="A222" s="105" t="s">
        <v>265</v>
      </c>
      <c r="B222" s="101" t="s">
        <v>266</v>
      </c>
      <c r="C222" s="102">
        <v>43140</v>
      </c>
      <c r="D222" s="107">
        <v>240000</v>
      </c>
      <c r="E222" s="101" t="s">
        <v>421</v>
      </c>
      <c r="F222" s="105">
        <v>66</v>
      </c>
      <c r="G222" s="101" t="s">
        <v>319</v>
      </c>
      <c r="H222" s="105" t="s">
        <v>436</v>
      </c>
      <c r="I222" s="105">
        <v>5</v>
      </c>
      <c r="J222" s="106">
        <v>1.35</v>
      </c>
      <c r="K222" s="106">
        <f t="shared" si="4"/>
        <v>6.75</v>
      </c>
      <c r="L222" s="108">
        <v>42992</v>
      </c>
      <c r="M222" s="105" t="s">
        <v>453</v>
      </c>
      <c r="N222" s="105">
        <v>5</v>
      </c>
      <c r="O222" s="110">
        <f t="shared" si="6"/>
        <v>6.75</v>
      </c>
      <c r="P222" s="108" t="s">
        <v>511</v>
      </c>
      <c r="Q222" s="108" t="s">
        <v>520</v>
      </c>
      <c r="R222" s="101" t="s">
        <v>439</v>
      </c>
    </row>
    <row r="223" spans="1:18" ht="75" x14ac:dyDescent="0.25">
      <c r="A223" s="105" t="s">
        <v>265</v>
      </c>
      <c r="B223" s="101" t="s">
        <v>266</v>
      </c>
      <c r="C223" s="102">
        <v>43140</v>
      </c>
      <c r="D223" s="107">
        <v>240000</v>
      </c>
      <c r="E223" s="101" t="s">
        <v>421</v>
      </c>
      <c r="F223" s="105">
        <v>69</v>
      </c>
      <c r="G223" s="101" t="s">
        <v>320</v>
      </c>
      <c r="H223" s="105" t="s">
        <v>436</v>
      </c>
      <c r="I223" s="105">
        <v>5</v>
      </c>
      <c r="J223" s="106">
        <v>1.28</v>
      </c>
      <c r="K223" s="106">
        <f t="shared" si="4"/>
        <v>6.4</v>
      </c>
      <c r="L223" s="108">
        <v>42992</v>
      </c>
      <c r="M223" s="105" t="s">
        <v>453</v>
      </c>
      <c r="N223" s="105">
        <v>5</v>
      </c>
      <c r="O223" s="110">
        <f t="shared" si="6"/>
        <v>6.4</v>
      </c>
      <c r="P223" s="108" t="s">
        <v>511</v>
      </c>
      <c r="Q223" s="108" t="s">
        <v>520</v>
      </c>
      <c r="R223" s="101" t="s">
        <v>439</v>
      </c>
    </row>
    <row r="224" spans="1:18" ht="75" x14ac:dyDescent="0.25">
      <c r="A224" s="105" t="s">
        <v>265</v>
      </c>
      <c r="B224" s="101" t="s">
        <v>266</v>
      </c>
      <c r="C224" s="102">
        <v>43140</v>
      </c>
      <c r="D224" s="107">
        <v>240000</v>
      </c>
      <c r="E224" s="101" t="s">
        <v>421</v>
      </c>
      <c r="F224" s="105">
        <v>67</v>
      </c>
      <c r="G224" s="101" t="s">
        <v>318</v>
      </c>
      <c r="H224" s="105" t="s">
        <v>436</v>
      </c>
      <c r="I224" s="105">
        <v>5</v>
      </c>
      <c r="J224" s="106">
        <v>1.59</v>
      </c>
      <c r="K224" s="106">
        <f t="shared" si="4"/>
        <v>7.95</v>
      </c>
      <c r="L224" s="108">
        <v>42992</v>
      </c>
      <c r="M224" s="105" t="s">
        <v>453</v>
      </c>
      <c r="N224" s="105">
        <v>5</v>
      </c>
      <c r="O224" s="110">
        <f t="shared" si="6"/>
        <v>7.95</v>
      </c>
      <c r="P224" s="108" t="s">
        <v>511</v>
      </c>
      <c r="Q224" s="108" t="s">
        <v>520</v>
      </c>
      <c r="R224" s="101" t="s">
        <v>439</v>
      </c>
    </row>
    <row r="225" spans="1:18" ht="45" x14ac:dyDescent="0.25">
      <c r="A225" s="105" t="s">
        <v>265</v>
      </c>
      <c r="B225" s="101" t="s">
        <v>266</v>
      </c>
      <c r="C225" s="102">
        <v>43140</v>
      </c>
      <c r="D225" s="107">
        <v>240000</v>
      </c>
      <c r="E225" s="101" t="s">
        <v>421</v>
      </c>
      <c r="F225" s="105">
        <v>63</v>
      </c>
      <c r="G225" s="101" t="s">
        <v>315</v>
      </c>
      <c r="H225" s="105" t="s">
        <v>436</v>
      </c>
      <c r="I225" s="105">
        <v>5</v>
      </c>
      <c r="J225" s="106">
        <v>1.83</v>
      </c>
      <c r="K225" s="106">
        <f t="shared" si="4"/>
        <v>9.15</v>
      </c>
      <c r="L225" s="108">
        <v>42992</v>
      </c>
      <c r="M225" s="105" t="s">
        <v>453</v>
      </c>
      <c r="N225" s="105">
        <v>5</v>
      </c>
      <c r="O225" s="110">
        <f t="shared" si="6"/>
        <v>9.15</v>
      </c>
      <c r="P225" s="108" t="s">
        <v>511</v>
      </c>
      <c r="Q225" s="108" t="s">
        <v>520</v>
      </c>
      <c r="R225" s="101" t="s">
        <v>439</v>
      </c>
    </row>
    <row r="226" spans="1:18" ht="75" x14ac:dyDescent="0.25">
      <c r="A226" s="105" t="s">
        <v>265</v>
      </c>
      <c r="B226" s="101" t="s">
        <v>266</v>
      </c>
      <c r="C226" s="102">
        <v>43140</v>
      </c>
      <c r="D226" s="107">
        <v>240000</v>
      </c>
      <c r="E226" s="101" t="s">
        <v>421</v>
      </c>
      <c r="F226" s="105">
        <v>71</v>
      </c>
      <c r="G226" s="101" t="s">
        <v>422</v>
      </c>
      <c r="H226" s="105" t="s">
        <v>436</v>
      </c>
      <c r="I226" s="105">
        <v>5</v>
      </c>
      <c r="J226" s="106">
        <v>1.1000000000000001</v>
      </c>
      <c r="K226" s="106">
        <f t="shared" si="4"/>
        <v>5.5</v>
      </c>
      <c r="L226" s="108">
        <v>42992</v>
      </c>
      <c r="M226" s="105" t="s">
        <v>453</v>
      </c>
      <c r="N226" s="105">
        <v>5</v>
      </c>
      <c r="O226" s="110">
        <f t="shared" si="6"/>
        <v>5.5</v>
      </c>
      <c r="P226" s="108" t="s">
        <v>511</v>
      </c>
      <c r="Q226" s="108" t="s">
        <v>520</v>
      </c>
      <c r="R226" s="101" t="s">
        <v>439</v>
      </c>
    </row>
    <row r="227" spans="1:18" ht="75" x14ac:dyDescent="0.25">
      <c r="A227" s="105" t="s">
        <v>265</v>
      </c>
      <c r="B227" s="101" t="s">
        <v>266</v>
      </c>
      <c r="C227" s="102">
        <v>43140</v>
      </c>
      <c r="D227" s="107">
        <v>240000</v>
      </c>
      <c r="E227" s="101" t="s">
        <v>421</v>
      </c>
      <c r="F227" s="105">
        <v>72</v>
      </c>
      <c r="G227" s="101" t="s">
        <v>321</v>
      </c>
      <c r="H227" s="105" t="s">
        <v>436</v>
      </c>
      <c r="I227" s="105">
        <v>5</v>
      </c>
      <c r="J227" s="106">
        <v>1.39</v>
      </c>
      <c r="K227" s="106">
        <f t="shared" si="4"/>
        <v>6.9499999999999993</v>
      </c>
      <c r="L227" s="108">
        <v>42992</v>
      </c>
      <c r="M227" s="108" t="s">
        <v>453</v>
      </c>
      <c r="N227" s="105">
        <v>5</v>
      </c>
      <c r="O227" s="110">
        <f t="shared" si="6"/>
        <v>6.9499999999999993</v>
      </c>
      <c r="P227" s="108" t="s">
        <v>511</v>
      </c>
      <c r="Q227" s="108" t="s">
        <v>520</v>
      </c>
      <c r="R227" s="101" t="s">
        <v>439</v>
      </c>
    </row>
    <row r="228" spans="1:18" ht="60" x14ac:dyDescent="0.25">
      <c r="A228" s="105" t="s">
        <v>265</v>
      </c>
      <c r="B228" s="101" t="s">
        <v>266</v>
      </c>
      <c r="C228" s="102">
        <v>43140</v>
      </c>
      <c r="D228" s="107">
        <v>240000</v>
      </c>
      <c r="E228" s="101" t="s">
        <v>421</v>
      </c>
      <c r="F228" s="105">
        <v>74</v>
      </c>
      <c r="G228" s="101" t="s">
        <v>322</v>
      </c>
      <c r="H228" s="105" t="s">
        <v>436</v>
      </c>
      <c r="I228" s="105">
        <v>5</v>
      </c>
      <c r="J228" s="106">
        <v>1.34</v>
      </c>
      <c r="K228" s="106">
        <f t="shared" si="4"/>
        <v>6.7</v>
      </c>
      <c r="L228" s="108">
        <v>42992</v>
      </c>
      <c r="M228" s="105" t="s">
        <v>453</v>
      </c>
      <c r="N228" s="105">
        <v>5</v>
      </c>
      <c r="O228" s="110">
        <f t="shared" si="6"/>
        <v>6.7</v>
      </c>
      <c r="P228" s="108" t="s">
        <v>511</v>
      </c>
      <c r="Q228" s="108" t="s">
        <v>520</v>
      </c>
      <c r="R228" s="101" t="s">
        <v>439</v>
      </c>
    </row>
    <row r="229" spans="1:18" ht="60" x14ac:dyDescent="0.25">
      <c r="A229" s="105" t="s">
        <v>265</v>
      </c>
      <c r="B229" s="101" t="s">
        <v>266</v>
      </c>
      <c r="C229" s="102">
        <v>43140</v>
      </c>
      <c r="D229" s="107">
        <v>240000</v>
      </c>
      <c r="E229" s="101" t="s">
        <v>421</v>
      </c>
      <c r="F229" s="105">
        <v>77</v>
      </c>
      <c r="G229" s="101" t="s">
        <v>423</v>
      </c>
      <c r="H229" s="105" t="s">
        <v>436</v>
      </c>
      <c r="I229" s="105">
        <v>5</v>
      </c>
      <c r="J229" s="106">
        <v>1.59</v>
      </c>
      <c r="K229" s="106">
        <f t="shared" si="4"/>
        <v>7.95</v>
      </c>
      <c r="L229" s="108">
        <v>42992</v>
      </c>
      <c r="M229" s="105" t="s">
        <v>453</v>
      </c>
      <c r="N229" s="105">
        <v>5</v>
      </c>
      <c r="O229" s="110">
        <f t="shared" si="6"/>
        <v>7.95</v>
      </c>
      <c r="P229" s="108" t="s">
        <v>511</v>
      </c>
      <c r="Q229" s="108" t="s">
        <v>520</v>
      </c>
      <c r="R229" s="101" t="s">
        <v>439</v>
      </c>
    </row>
    <row r="230" spans="1:18" ht="60" x14ac:dyDescent="0.25">
      <c r="A230" s="105" t="s">
        <v>265</v>
      </c>
      <c r="B230" s="101" t="s">
        <v>266</v>
      </c>
      <c r="C230" s="102">
        <v>43140</v>
      </c>
      <c r="D230" s="107">
        <v>240000</v>
      </c>
      <c r="E230" s="101" t="s">
        <v>421</v>
      </c>
      <c r="F230" s="105">
        <v>75</v>
      </c>
      <c r="G230" s="101" t="s">
        <v>424</v>
      </c>
      <c r="H230" s="105" t="s">
        <v>436</v>
      </c>
      <c r="I230" s="105">
        <v>5</v>
      </c>
      <c r="J230" s="106">
        <v>1.86</v>
      </c>
      <c r="K230" s="106">
        <f t="shared" si="4"/>
        <v>9.3000000000000007</v>
      </c>
      <c r="L230" s="108">
        <v>42992</v>
      </c>
      <c r="M230" s="105" t="s">
        <v>453</v>
      </c>
      <c r="N230" s="105">
        <v>5</v>
      </c>
      <c r="O230" s="110">
        <f t="shared" si="6"/>
        <v>9.3000000000000007</v>
      </c>
      <c r="P230" s="108" t="s">
        <v>511</v>
      </c>
      <c r="Q230" s="108" t="s">
        <v>520</v>
      </c>
      <c r="R230" s="101" t="s">
        <v>439</v>
      </c>
    </row>
    <row r="231" spans="1:18" ht="75" x14ac:dyDescent="0.25">
      <c r="A231" s="105" t="s">
        <v>265</v>
      </c>
      <c r="B231" s="101" t="s">
        <v>266</v>
      </c>
      <c r="C231" s="102">
        <v>43140</v>
      </c>
      <c r="D231" s="107">
        <v>240000</v>
      </c>
      <c r="E231" s="101" t="s">
        <v>421</v>
      </c>
      <c r="F231" s="105">
        <v>76</v>
      </c>
      <c r="G231" s="101" t="s">
        <v>425</v>
      </c>
      <c r="H231" s="105" t="s">
        <v>436</v>
      </c>
      <c r="I231" s="105">
        <v>5</v>
      </c>
      <c r="J231" s="106">
        <v>1.39</v>
      </c>
      <c r="K231" s="106">
        <f t="shared" si="4"/>
        <v>6.9499999999999993</v>
      </c>
      <c r="L231" s="108">
        <v>42992</v>
      </c>
      <c r="M231" s="105" t="s">
        <v>453</v>
      </c>
      <c r="N231" s="105">
        <v>5</v>
      </c>
      <c r="O231" s="110">
        <f t="shared" si="6"/>
        <v>6.9499999999999993</v>
      </c>
      <c r="P231" s="108" t="s">
        <v>511</v>
      </c>
      <c r="Q231" s="108" t="s">
        <v>520</v>
      </c>
      <c r="R231" s="101" t="s">
        <v>439</v>
      </c>
    </row>
    <row r="232" spans="1:18" ht="60" x14ac:dyDescent="0.25">
      <c r="A232" s="105" t="s">
        <v>265</v>
      </c>
      <c r="B232" s="101" t="s">
        <v>266</v>
      </c>
      <c r="C232" s="102">
        <v>43140</v>
      </c>
      <c r="D232" s="107">
        <v>240000</v>
      </c>
      <c r="E232" s="101" t="s">
        <v>421</v>
      </c>
      <c r="F232" s="105">
        <v>65</v>
      </c>
      <c r="G232" s="101" t="s">
        <v>316</v>
      </c>
      <c r="H232" s="105" t="s">
        <v>436</v>
      </c>
      <c r="I232" s="105">
        <v>5</v>
      </c>
      <c r="J232" s="106">
        <v>1.53</v>
      </c>
      <c r="K232" s="106">
        <f t="shared" ref="K232:K258" si="7">J232*I232</f>
        <v>7.65</v>
      </c>
      <c r="L232" s="108">
        <v>42992</v>
      </c>
      <c r="M232" s="108" t="s">
        <v>453</v>
      </c>
      <c r="N232" s="105">
        <v>5</v>
      </c>
      <c r="O232" s="110">
        <f t="shared" si="6"/>
        <v>7.65</v>
      </c>
      <c r="P232" s="108" t="s">
        <v>511</v>
      </c>
      <c r="Q232" s="108" t="s">
        <v>520</v>
      </c>
      <c r="R232" s="101" t="s">
        <v>439</v>
      </c>
    </row>
    <row r="233" spans="1:18" ht="45" x14ac:dyDescent="0.25">
      <c r="A233" s="105" t="s">
        <v>265</v>
      </c>
      <c r="B233" s="101" t="s">
        <v>266</v>
      </c>
      <c r="C233" s="102">
        <v>43140</v>
      </c>
      <c r="D233" s="107">
        <v>240000</v>
      </c>
      <c r="E233" s="101" t="s">
        <v>421</v>
      </c>
      <c r="F233" s="105">
        <v>92</v>
      </c>
      <c r="G233" s="101" t="s">
        <v>160</v>
      </c>
      <c r="H233" s="105" t="s">
        <v>436</v>
      </c>
      <c r="I233" s="105">
        <v>5</v>
      </c>
      <c r="J233" s="106">
        <v>1.43</v>
      </c>
      <c r="K233" s="106">
        <f t="shared" si="7"/>
        <v>7.1499999999999995</v>
      </c>
      <c r="L233" s="108">
        <v>42992</v>
      </c>
      <c r="M233" s="108" t="s">
        <v>452</v>
      </c>
      <c r="N233" s="105">
        <v>5</v>
      </c>
      <c r="O233" s="110">
        <f t="shared" si="6"/>
        <v>7.1499999999999995</v>
      </c>
      <c r="P233" s="156">
        <v>43017</v>
      </c>
      <c r="Q233" s="155" t="s">
        <v>480</v>
      </c>
      <c r="R233" s="101" t="s">
        <v>439</v>
      </c>
    </row>
    <row r="234" spans="1:18" ht="45" x14ac:dyDescent="0.25">
      <c r="A234" s="105" t="s">
        <v>265</v>
      </c>
      <c r="B234" s="101" t="s">
        <v>266</v>
      </c>
      <c r="C234" s="102">
        <v>43140</v>
      </c>
      <c r="D234" s="107">
        <v>240000</v>
      </c>
      <c r="E234" s="101" t="s">
        <v>421</v>
      </c>
      <c r="F234" s="105">
        <v>93</v>
      </c>
      <c r="G234" s="101" t="s">
        <v>161</v>
      </c>
      <c r="H234" s="105" t="s">
        <v>436</v>
      </c>
      <c r="I234" s="105">
        <v>5</v>
      </c>
      <c r="J234" s="106">
        <v>1.56</v>
      </c>
      <c r="K234" s="106">
        <f t="shared" si="7"/>
        <v>7.8000000000000007</v>
      </c>
      <c r="L234" s="108">
        <v>42992</v>
      </c>
      <c r="M234" s="105" t="s">
        <v>453</v>
      </c>
      <c r="N234" s="105">
        <v>5</v>
      </c>
      <c r="O234" s="110">
        <f t="shared" si="6"/>
        <v>7.8000000000000007</v>
      </c>
      <c r="P234" s="108" t="s">
        <v>511</v>
      </c>
      <c r="Q234" s="108" t="s">
        <v>520</v>
      </c>
      <c r="R234" s="101" t="s">
        <v>439</v>
      </c>
    </row>
    <row r="235" spans="1:18" ht="45" x14ac:dyDescent="0.25">
      <c r="A235" s="105" t="s">
        <v>265</v>
      </c>
      <c r="B235" s="101" t="s">
        <v>266</v>
      </c>
      <c r="C235" s="102">
        <v>43140</v>
      </c>
      <c r="D235" s="107">
        <v>240000</v>
      </c>
      <c r="E235" s="101" t="s">
        <v>421</v>
      </c>
      <c r="F235" s="105">
        <v>94</v>
      </c>
      <c r="G235" s="101" t="s">
        <v>330</v>
      </c>
      <c r="H235" s="105" t="s">
        <v>436</v>
      </c>
      <c r="I235" s="105">
        <v>5</v>
      </c>
      <c r="J235" s="106">
        <v>1.52</v>
      </c>
      <c r="K235" s="106">
        <f t="shared" si="7"/>
        <v>7.6</v>
      </c>
      <c r="L235" s="108">
        <v>42992</v>
      </c>
      <c r="M235" s="108" t="s">
        <v>452</v>
      </c>
      <c r="N235" s="105">
        <v>5</v>
      </c>
      <c r="O235" s="110">
        <f t="shared" si="6"/>
        <v>7.6</v>
      </c>
      <c r="P235" s="156">
        <v>43017</v>
      </c>
      <c r="Q235" s="155" t="s">
        <v>480</v>
      </c>
      <c r="R235" s="101" t="s">
        <v>439</v>
      </c>
    </row>
    <row r="236" spans="1:18" ht="45" x14ac:dyDescent="0.25">
      <c r="A236" s="105" t="s">
        <v>265</v>
      </c>
      <c r="B236" s="101" t="s">
        <v>266</v>
      </c>
      <c r="C236" s="102">
        <v>43140</v>
      </c>
      <c r="D236" s="107">
        <v>250000</v>
      </c>
      <c r="E236" s="101" t="s">
        <v>426</v>
      </c>
      <c r="F236" s="105">
        <v>17</v>
      </c>
      <c r="G236" s="101" t="s">
        <v>284</v>
      </c>
      <c r="H236" s="105" t="s">
        <v>437</v>
      </c>
      <c r="I236" s="105">
        <v>10</v>
      </c>
      <c r="J236" s="106">
        <v>1</v>
      </c>
      <c r="K236" s="106">
        <f t="shared" si="7"/>
        <v>10</v>
      </c>
      <c r="L236" s="108">
        <v>42992</v>
      </c>
      <c r="M236" s="105" t="s">
        <v>454</v>
      </c>
      <c r="N236" s="105">
        <v>10</v>
      </c>
      <c r="O236" s="110">
        <f t="shared" si="6"/>
        <v>10</v>
      </c>
      <c r="P236" s="158">
        <v>43026</v>
      </c>
      <c r="Q236" s="163" t="s">
        <v>493</v>
      </c>
      <c r="R236" s="101" t="s">
        <v>439</v>
      </c>
    </row>
    <row r="237" spans="1:18" ht="45" x14ac:dyDescent="0.25">
      <c r="A237" s="105" t="s">
        <v>265</v>
      </c>
      <c r="B237" s="101" t="s">
        <v>266</v>
      </c>
      <c r="C237" s="102">
        <v>43140</v>
      </c>
      <c r="D237" s="107">
        <v>250000</v>
      </c>
      <c r="E237" s="101" t="s">
        <v>426</v>
      </c>
      <c r="F237" s="105">
        <v>18</v>
      </c>
      <c r="G237" s="101" t="s">
        <v>285</v>
      </c>
      <c r="H237" s="105" t="s">
        <v>437</v>
      </c>
      <c r="I237" s="105">
        <v>10</v>
      </c>
      <c r="J237" s="106">
        <v>0.98</v>
      </c>
      <c r="K237" s="106">
        <f t="shared" si="7"/>
        <v>9.8000000000000007</v>
      </c>
      <c r="L237" s="108">
        <v>42992</v>
      </c>
      <c r="M237" s="105" t="s">
        <v>454</v>
      </c>
      <c r="N237" s="105">
        <v>10</v>
      </c>
      <c r="O237" s="110">
        <f t="shared" si="6"/>
        <v>9.8000000000000007</v>
      </c>
      <c r="P237" s="158">
        <v>43026</v>
      </c>
      <c r="Q237" s="163" t="s">
        <v>493</v>
      </c>
      <c r="R237" s="101" t="s">
        <v>439</v>
      </c>
    </row>
    <row r="238" spans="1:18" ht="45" x14ac:dyDescent="0.25">
      <c r="A238" s="105" t="s">
        <v>265</v>
      </c>
      <c r="B238" s="101" t="s">
        <v>266</v>
      </c>
      <c r="C238" s="102">
        <v>43140</v>
      </c>
      <c r="D238" s="107">
        <v>250000</v>
      </c>
      <c r="E238" s="101" t="s">
        <v>426</v>
      </c>
      <c r="F238" s="105">
        <v>19</v>
      </c>
      <c r="G238" s="101" t="s">
        <v>286</v>
      </c>
      <c r="H238" s="105" t="s">
        <v>437</v>
      </c>
      <c r="I238" s="105">
        <v>10</v>
      </c>
      <c r="J238" s="106">
        <v>2.61</v>
      </c>
      <c r="K238" s="106">
        <f t="shared" si="7"/>
        <v>26.099999999999998</v>
      </c>
      <c r="L238" s="108">
        <v>42992</v>
      </c>
      <c r="M238" s="108" t="s">
        <v>453</v>
      </c>
      <c r="N238" s="105">
        <v>10</v>
      </c>
      <c r="O238" s="110">
        <f t="shared" si="6"/>
        <v>26.099999999999998</v>
      </c>
      <c r="P238" s="108" t="s">
        <v>511</v>
      </c>
      <c r="Q238" s="108" t="s">
        <v>520</v>
      </c>
      <c r="R238" s="101" t="s">
        <v>439</v>
      </c>
    </row>
    <row r="239" spans="1:18" ht="45" x14ac:dyDescent="0.25">
      <c r="A239" s="105" t="s">
        <v>265</v>
      </c>
      <c r="B239" s="101" t="s">
        <v>266</v>
      </c>
      <c r="C239" s="102">
        <v>43140</v>
      </c>
      <c r="D239" s="107">
        <v>250020</v>
      </c>
      <c r="E239" s="101" t="s">
        <v>427</v>
      </c>
      <c r="F239" s="105">
        <v>49</v>
      </c>
      <c r="G239" s="101" t="s">
        <v>306</v>
      </c>
      <c r="H239" s="105" t="s">
        <v>251</v>
      </c>
      <c r="I239" s="105">
        <v>10</v>
      </c>
      <c r="J239" s="106">
        <v>6.99</v>
      </c>
      <c r="K239" s="106">
        <f t="shared" si="7"/>
        <v>69.900000000000006</v>
      </c>
      <c r="L239" s="108">
        <v>42992</v>
      </c>
      <c r="M239" s="108" t="s">
        <v>453</v>
      </c>
      <c r="N239" s="105">
        <v>10</v>
      </c>
      <c r="O239" s="110">
        <f t="shared" si="6"/>
        <v>69.900000000000006</v>
      </c>
      <c r="P239" s="108" t="s">
        <v>511</v>
      </c>
      <c r="Q239" s="108" t="s">
        <v>520</v>
      </c>
      <c r="R239" s="101" t="s">
        <v>439</v>
      </c>
    </row>
    <row r="240" spans="1:18" ht="45" x14ac:dyDescent="0.25">
      <c r="A240" s="105" t="s">
        <v>265</v>
      </c>
      <c r="B240" s="101" t="s">
        <v>266</v>
      </c>
      <c r="C240" s="102">
        <v>43140</v>
      </c>
      <c r="D240" s="107">
        <v>280000</v>
      </c>
      <c r="E240" s="101" t="s">
        <v>428</v>
      </c>
      <c r="F240" s="105">
        <v>17</v>
      </c>
      <c r="G240" s="101" t="s">
        <v>284</v>
      </c>
      <c r="H240" s="105" t="s">
        <v>438</v>
      </c>
      <c r="I240" s="105">
        <v>6</v>
      </c>
      <c r="J240" s="106">
        <v>1</v>
      </c>
      <c r="K240" s="106">
        <f t="shared" si="7"/>
        <v>6</v>
      </c>
      <c r="L240" s="108">
        <v>42992</v>
      </c>
      <c r="M240" s="105" t="s">
        <v>454</v>
      </c>
      <c r="N240" s="105">
        <v>6</v>
      </c>
      <c r="O240" s="110">
        <f t="shared" si="6"/>
        <v>6</v>
      </c>
      <c r="P240" s="158">
        <v>43026</v>
      </c>
      <c r="Q240" s="163" t="s">
        <v>493</v>
      </c>
      <c r="R240" s="101" t="s">
        <v>439</v>
      </c>
    </row>
    <row r="241" spans="1:18" ht="45" x14ac:dyDescent="0.25">
      <c r="A241" s="105" t="s">
        <v>265</v>
      </c>
      <c r="B241" s="101" t="s">
        <v>266</v>
      </c>
      <c r="C241" s="102">
        <v>43140</v>
      </c>
      <c r="D241" s="107">
        <v>280000</v>
      </c>
      <c r="E241" s="101" t="s">
        <v>428</v>
      </c>
      <c r="F241" s="105">
        <v>18</v>
      </c>
      <c r="G241" s="101" t="s">
        <v>285</v>
      </c>
      <c r="H241" s="105" t="s">
        <v>438</v>
      </c>
      <c r="I241" s="105">
        <v>6</v>
      </c>
      <c r="J241" s="106">
        <v>0.98</v>
      </c>
      <c r="K241" s="106">
        <f t="shared" si="7"/>
        <v>5.88</v>
      </c>
      <c r="L241" s="108">
        <v>42992</v>
      </c>
      <c r="M241" s="105" t="s">
        <v>454</v>
      </c>
      <c r="N241" s="105">
        <v>6</v>
      </c>
      <c r="O241" s="110">
        <f t="shared" si="6"/>
        <v>5.88</v>
      </c>
      <c r="P241" s="158">
        <v>43026</v>
      </c>
      <c r="Q241" s="163" t="s">
        <v>493</v>
      </c>
      <c r="R241" s="101" t="s">
        <v>439</v>
      </c>
    </row>
    <row r="242" spans="1:18" ht="45" x14ac:dyDescent="0.25">
      <c r="A242" s="105" t="s">
        <v>265</v>
      </c>
      <c r="B242" s="101" t="s">
        <v>266</v>
      </c>
      <c r="C242" s="102">
        <v>43140</v>
      </c>
      <c r="D242" s="107">
        <v>280000</v>
      </c>
      <c r="E242" s="101" t="s">
        <v>428</v>
      </c>
      <c r="F242" s="105">
        <v>19</v>
      </c>
      <c r="G242" s="101" t="s">
        <v>286</v>
      </c>
      <c r="H242" s="105" t="s">
        <v>438</v>
      </c>
      <c r="I242" s="105">
        <v>4</v>
      </c>
      <c r="J242" s="106">
        <v>2.61</v>
      </c>
      <c r="K242" s="106">
        <f t="shared" si="7"/>
        <v>10.44</v>
      </c>
      <c r="L242" s="108">
        <v>42992</v>
      </c>
      <c r="M242" s="108" t="s">
        <v>453</v>
      </c>
      <c r="N242" s="105">
        <v>4</v>
      </c>
      <c r="O242" s="110">
        <f t="shared" si="6"/>
        <v>10.44</v>
      </c>
      <c r="P242" s="108" t="s">
        <v>511</v>
      </c>
      <c r="Q242" s="108" t="s">
        <v>520</v>
      </c>
      <c r="R242" s="101" t="s">
        <v>439</v>
      </c>
    </row>
    <row r="243" spans="1:18" ht="75" x14ac:dyDescent="0.25">
      <c r="A243" s="105" t="s">
        <v>265</v>
      </c>
      <c r="B243" s="101" t="s">
        <v>266</v>
      </c>
      <c r="C243" s="102">
        <v>43140</v>
      </c>
      <c r="D243" s="107">
        <v>280000</v>
      </c>
      <c r="E243" s="101" t="s">
        <v>428</v>
      </c>
      <c r="F243" s="105">
        <v>52</v>
      </c>
      <c r="G243" s="101" t="s">
        <v>429</v>
      </c>
      <c r="H243" s="105" t="s">
        <v>438</v>
      </c>
      <c r="I243" s="105">
        <v>2</v>
      </c>
      <c r="J243" s="106">
        <v>24.49</v>
      </c>
      <c r="K243" s="106">
        <f t="shared" si="7"/>
        <v>48.98</v>
      </c>
      <c r="L243" s="108">
        <v>42992</v>
      </c>
      <c r="M243" s="105" t="s">
        <v>453</v>
      </c>
      <c r="N243" s="105">
        <v>2</v>
      </c>
      <c r="O243" s="110">
        <f t="shared" si="6"/>
        <v>48.98</v>
      </c>
      <c r="P243" s="108" t="s">
        <v>511</v>
      </c>
      <c r="Q243" s="108" t="s">
        <v>520</v>
      </c>
      <c r="R243" s="101" t="s">
        <v>439</v>
      </c>
    </row>
    <row r="244" spans="1:18" ht="60.75" x14ac:dyDescent="0.25">
      <c r="A244" s="105" t="s">
        <v>265</v>
      </c>
      <c r="B244" s="101" t="s">
        <v>266</v>
      </c>
      <c r="C244" s="102">
        <v>43140</v>
      </c>
      <c r="D244" s="147">
        <v>100070</v>
      </c>
      <c r="E244" s="152" t="s">
        <v>267</v>
      </c>
      <c r="F244" s="105">
        <v>34</v>
      </c>
      <c r="G244" s="101" t="s">
        <v>292</v>
      </c>
      <c r="I244" s="150">
        <v>7</v>
      </c>
      <c r="J244" s="106">
        <v>1.1000000000000001</v>
      </c>
      <c r="K244" s="106">
        <f t="shared" si="7"/>
        <v>7.7000000000000011</v>
      </c>
      <c r="L244" s="108">
        <v>43028</v>
      </c>
      <c r="M244" s="108" t="s">
        <v>466</v>
      </c>
      <c r="N244" s="150">
        <v>2</v>
      </c>
      <c r="O244" s="110">
        <f t="shared" si="6"/>
        <v>2.2000000000000002</v>
      </c>
      <c r="P244" s="169">
        <v>43146</v>
      </c>
      <c r="Q244" s="170" t="s">
        <v>521</v>
      </c>
      <c r="R244" s="101" t="s">
        <v>503</v>
      </c>
    </row>
    <row r="245" spans="1:18" ht="60" x14ac:dyDescent="0.25">
      <c r="A245" s="105" t="s">
        <v>265</v>
      </c>
      <c r="B245" s="101" t="s">
        <v>266</v>
      </c>
      <c r="C245" s="102">
        <v>43140</v>
      </c>
      <c r="D245" s="147">
        <v>100070</v>
      </c>
      <c r="E245" s="152" t="s">
        <v>267</v>
      </c>
      <c r="F245" s="105">
        <v>35</v>
      </c>
      <c r="G245" s="101" t="s">
        <v>295</v>
      </c>
      <c r="I245" s="150">
        <v>7</v>
      </c>
      <c r="J245" s="106">
        <v>1.49</v>
      </c>
      <c r="K245" s="106">
        <f t="shared" si="7"/>
        <v>10.43</v>
      </c>
      <c r="L245" s="108">
        <v>43028</v>
      </c>
      <c r="M245" s="108" t="s">
        <v>474</v>
      </c>
      <c r="N245" s="150">
        <v>2</v>
      </c>
      <c r="O245" s="110">
        <f t="shared" si="6"/>
        <v>2.98</v>
      </c>
      <c r="P245" s="108" t="s">
        <v>511</v>
      </c>
      <c r="Q245" s="108" t="s">
        <v>519</v>
      </c>
      <c r="R245" s="101" t="s">
        <v>518</v>
      </c>
    </row>
    <row r="246" spans="1:18" ht="60" x14ac:dyDescent="0.25">
      <c r="A246" s="105" t="s">
        <v>265</v>
      </c>
      <c r="B246" s="101" t="s">
        <v>266</v>
      </c>
      <c r="C246" s="102">
        <v>43140</v>
      </c>
      <c r="D246" s="148">
        <v>100070</v>
      </c>
      <c r="E246" s="153" t="s">
        <v>267</v>
      </c>
      <c r="F246" s="105">
        <v>37</v>
      </c>
      <c r="G246" s="101" t="s">
        <v>297</v>
      </c>
      <c r="I246" s="149">
        <v>1</v>
      </c>
      <c r="J246" s="106">
        <v>125</v>
      </c>
      <c r="K246" s="106">
        <f t="shared" si="7"/>
        <v>125</v>
      </c>
      <c r="L246" s="108">
        <v>43028</v>
      </c>
      <c r="M246" s="105" t="s">
        <v>474</v>
      </c>
      <c r="N246" s="149">
        <v>1</v>
      </c>
      <c r="O246" s="110">
        <f t="shared" si="6"/>
        <v>125</v>
      </c>
      <c r="P246" s="108" t="s">
        <v>511</v>
      </c>
      <c r="Q246" s="108" t="s">
        <v>519</v>
      </c>
      <c r="R246" s="101" t="s">
        <v>439</v>
      </c>
    </row>
    <row r="247" spans="1:18" ht="60" x14ac:dyDescent="0.25">
      <c r="A247" s="105" t="s">
        <v>265</v>
      </c>
      <c r="B247" s="101" t="s">
        <v>266</v>
      </c>
      <c r="C247" s="102">
        <v>43140</v>
      </c>
      <c r="D247" s="148">
        <v>100070</v>
      </c>
      <c r="E247" s="153" t="s">
        <v>267</v>
      </c>
      <c r="F247" s="105">
        <v>45</v>
      </c>
      <c r="G247" s="101" t="s">
        <v>302</v>
      </c>
      <c r="I247" s="149">
        <v>5</v>
      </c>
      <c r="J247" s="106">
        <v>13.91</v>
      </c>
      <c r="K247" s="106">
        <f t="shared" si="7"/>
        <v>69.55</v>
      </c>
      <c r="L247" s="108">
        <v>43028</v>
      </c>
      <c r="M247" s="105" t="s">
        <v>470</v>
      </c>
      <c r="N247" s="149">
        <v>5</v>
      </c>
      <c r="O247" s="110">
        <f t="shared" si="6"/>
        <v>69.55</v>
      </c>
      <c r="P247" s="158">
        <v>43070</v>
      </c>
      <c r="Q247" s="159" t="s">
        <v>478</v>
      </c>
      <c r="R247" s="101" t="s">
        <v>439</v>
      </c>
    </row>
    <row r="248" spans="1:18" ht="45" x14ac:dyDescent="0.25">
      <c r="A248" s="105" t="s">
        <v>265</v>
      </c>
      <c r="B248" s="101" t="s">
        <v>266</v>
      </c>
      <c r="C248" s="102">
        <v>43140</v>
      </c>
      <c r="D248" s="148">
        <v>100070</v>
      </c>
      <c r="E248" s="153" t="s">
        <v>267</v>
      </c>
      <c r="F248" s="105">
        <v>48</v>
      </c>
      <c r="G248" s="101" t="s">
        <v>411</v>
      </c>
      <c r="I248" s="149">
        <v>4</v>
      </c>
      <c r="J248" s="106">
        <v>36</v>
      </c>
      <c r="K248" s="106">
        <f t="shared" si="7"/>
        <v>144</v>
      </c>
      <c r="L248" s="108">
        <v>43028</v>
      </c>
      <c r="M248" s="105" t="s">
        <v>474</v>
      </c>
      <c r="N248" s="149">
        <v>4</v>
      </c>
      <c r="O248" s="110">
        <f t="shared" si="6"/>
        <v>144</v>
      </c>
      <c r="P248" s="108" t="s">
        <v>511</v>
      </c>
      <c r="Q248" s="108" t="s">
        <v>519</v>
      </c>
      <c r="R248" s="101" t="s">
        <v>439</v>
      </c>
    </row>
    <row r="249" spans="1:18" ht="45" x14ac:dyDescent="0.25">
      <c r="A249" s="105" t="s">
        <v>265</v>
      </c>
      <c r="B249" s="101" t="s">
        <v>266</v>
      </c>
      <c r="C249" s="102">
        <v>43140</v>
      </c>
      <c r="D249" s="148">
        <v>100070</v>
      </c>
      <c r="E249" s="153" t="s">
        <v>267</v>
      </c>
      <c r="F249" s="105">
        <v>51</v>
      </c>
      <c r="G249" s="101" t="s">
        <v>455</v>
      </c>
      <c r="I249" s="149">
        <v>5</v>
      </c>
      <c r="J249" s="106">
        <v>19.100000000000001</v>
      </c>
      <c r="K249" s="106">
        <f t="shared" si="7"/>
        <v>95.5</v>
      </c>
      <c r="L249" s="108">
        <v>43028</v>
      </c>
      <c r="M249" s="105" t="s">
        <v>470</v>
      </c>
      <c r="N249" s="149">
        <v>5</v>
      </c>
      <c r="O249" s="110">
        <f t="shared" si="6"/>
        <v>95.5</v>
      </c>
      <c r="P249" s="158">
        <v>43070</v>
      </c>
      <c r="Q249" s="159" t="s">
        <v>478</v>
      </c>
      <c r="R249" s="101" t="s">
        <v>439</v>
      </c>
    </row>
    <row r="250" spans="1:18" ht="75" x14ac:dyDescent="0.25">
      <c r="A250" s="105" t="s">
        <v>265</v>
      </c>
      <c r="B250" s="101" t="s">
        <v>266</v>
      </c>
      <c r="C250" s="102">
        <v>43140</v>
      </c>
      <c r="D250" s="148">
        <v>100070</v>
      </c>
      <c r="E250" s="153" t="s">
        <v>267</v>
      </c>
      <c r="F250" s="105">
        <v>52</v>
      </c>
      <c r="G250" s="101" t="s">
        <v>429</v>
      </c>
      <c r="I250" s="149">
        <v>1</v>
      </c>
      <c r="J250" s="106">
        <v>24.49</v>
      </c>
      <c r="K250" s="106">
        <f t="shared" si="7"/>
        <v>24.49</v>
      </c>
      <c r="L250" s="108" t="s">
        <v>475</v>
      </c>
      <c r="M250" s="105" t="s">
        <v>474</v>
      </c>
      <c r="N250" s="149">
        <v>1</v>
      </c>
      <c r="O250" s="110">
        <f t="shared" si="6"/>
        <v>24.49</v>
      </c>
      <c r="P250" s="108" t="s">
        <v>511</v>
      </c>
      <c r="Q250" s="108" t="s">
        <v>519</v>
      </c>
      <c r="R250" s="101" t="s">
        <v>439</v>
      </c>
    </row>
    <row r="251" spans="1:18" ht="45" x14ac:dyDescent="0.25">
      <c r="A251" s="105" t="s">
        <v>265</v>
      </c>
      <c r="B251" s="101" t="s">
        <v>266</v>
      </c>
      <c r="C251" s="102">
        <v>43140</v>
      </c>
      <c r="D251" s="148">
        <v>100070</v>
      </c>
      <c r="E251" s="153" t="s">
        <v>267</v>
      </c>
      <c r="F251" s="105">
        <v>57</v>
      </c>
      <c r="G251" s="101" t="s">
        <v>311</v>
      </c>
      <c r="I251" s="149">
        <v>3</v>
      </c>
      <c r="J251" s="106">
        <v>0.6</v>
      </c>
      <c r="K251" s="106">
        <f t="shared" si="7"/>
        <v>1.7999999999999998</v>
      </c>
      <c r="L251" s="108">
        <v>43028</v>
      </c>
      <c r="M251" s="105" t="s">
        <v>466</v>
      </c>
      <c r="N251" s="149">
        <v>3</v>
      </c>
      <c r="O251" s="110">
        <f t="shared" si="6"/>
        <v>1.7999999999999998</v>
      </c>
      <c r="P251" s="169">
        <v>43146</v>
      </c>
      <c r="Q251" s="170" t="s">
        <v>521</v>
      </c>
      <c r="R251" s="101" t="s">
        <v>439</v>
      </c>
    </row>
    <row r="252" spans="1:18" ht="45" x14ac:dyDescent="0.25">
      <c r="A252" s="105" t="s">
        <v>265</v>
      </c>
      <c r="B252" s="101" t="s">
        <v>266</v>
      </c>
      <c r="C252" s="102">
        <v>43140</v>
      </c>
      <c r="D252" s="148">
        <v>100070</v>
      </c>
      <c r="E252" s="153" t="s">
        <v>267</v>
      </c>
      <c r="F252" s="105">
        <v>58</v>
      </c>
      <c r="G252" s="101" t="s">
        <v>312</v>
      </c>
      <c r="I252" s="149">
        <v>3</v>
      </c>
      <c r="J252" s="106">
        <v>0.6</v>
      </c>
      <c r="K252" s="106">
        <f t="shared" si="7"/>
        <v>1.7999999999999998</v>
      </c>
      <c r="L252" s="108">
        <v>43028</v>
      </c>
      <c r="M252" s="105" t="s">
        <v>466</v>
      </c>
      <c r="N252" s="149">
        <v>3</v>
      </c>
      <c r="O252" s="110">
        <f t="shared" si="6"/>
        <v>1.7999999999999998</v>
      </c>
      <c r="P252" s="169">
        <v>43146</v>
      </c>
      <c r="Q252" s="170" t="s">
        <v>521</v>
      </c>
      <c r="R252" s="101" t="s">
        <v>439</v>
      </c>
    </row>
    <row r="253" spans="1:18" ht="45" x14ac:dyDescent="0.25">
      <c r="A253" s="105" t="s">
        <v>265</v>
      </c>
      <c r="B253" s="101" t="s">
        <v>266</v>
      </c>
      <c r="C253" s="102">
        <v>43140</v>
      </c>
      <c r="D253" s="148">
        <v>100070</v>
      </c>
      <c r="E253" s="153" t="s">
        <v>267</v>
      </c>
      <c r="F253" s="105">
        <v>59</v>
      </c>
      <c r="G253" s="101" t="s">
        <v>313</v>
      </c>
      <c r="I253" s="149">
        <v>3</v>
      </c>
      <c r="J253" s="106">
        <v>0.6</v>
      </c>
      <c r="K253" s="106">
        <f>J253*I253</f>
        <v>1.7999999999999998</v>
      </c>
      <c r="L253" s="108">
        <v>43028</v>
      </c>
      <c r="M253" s="108" t="s">
        <v>466</v>
      </c>
      <c r="N253" s="149">
        <v>3</v>
      </c>
      <c r="O253" s="110">
        <f t="shared" si="6"/>
        <v>1.7999999999999998</v>
      </c>
      <c r="P253" s="169">
        <v>43146</v>
      </c>
      <c r="Q253" s="170" t="s">
        <v>521</v>
      </c>
      <c r="R253" s="101" t="s">
        <v>439</v>
      </c>
    </row>
    <row r="254" spans="1:18" ht="90" x14ac:dyDescent="0.25">
      <c r="A254" s="105" t="s">
        <v>265</v>
      </c>
      <c r="B254" s="101" t="s">
        <v>266</v>
      </c>
      <c r="C254" s="102">
        <v>43140</v>
      </c>
      <c r="D254" s="148">
        <v>100070</v>
      </c>
      <c r="E254" s="153" t="s">
        <v>267</v>
      </c>
      <c r="F254" s="105">
        <v>5</v>
      </c>
      <c r="G254" s="101" t="s">
        <v>279</v>
      </c>
      <c r="I254" s="149">
        <v>4</v>
      </c>
      <c r="J254" s="106">
        <v>21.1</v>
      </c>
      <c r="K254" s="106">
        <f t="shared" si="7"/>
        <v>84.4</v>
      </c>
      <c r="L254" s="108">
        <v>43028</v>
      </c>
      <c r="M254" s="108" t="s">
        <v>474</v>
      </c>
      <c r="N254" s="149">
        <v>4</v>
      </c>
      <c r="O254" s="110">
        <f t="shared" si="6"/>
        <v>84.4</v>
      </c>
      <c r="P254" s="108" t="s">
        <v>511</v>
      </c>
      <c r="Q254" s="108" t="s">
        <v>519</v>
      </c>
      <c r="R254" s="101" t="s">
        <v>439</v>
      </c>
    </row>
    <row r="255" spans="1:18" ht="90" x14ac:dyDescent="0.25">
      <c r="A255" s="105" t="s">
        <v>265</v>
      </c>
      <c r="B255" s="101" t="s">
        <v>266</v>
      </c>
      <c r="C255" s="102">
        <v>43140</v>
      </c>
      <c r="D255" s="148">
        <v>100070</v>
      </c>
      <c r="E255" s="153" t="s">
        <v>267</v>
      </c>
      <c r="F255" s="105">
        <v>6</v>
      </c>
      <c r="G255" s="101" t="s">
        <v>280</v>
      </c>
      <c r="I255" s="149">
        <v>3</v>
      </c>
      <c r="J255" s="106">
        <v>13.04</v>
      </c>
      <c r="K255" s="106">
        <f t="shared" si="7"/>
        <v>39.119999999999997</v>
      </c>
      <c r="L255" s="108">
        <v>43028</v>
      </c>
      <c r="M255" s="105" t="s">
        <v>474</v>
      </c>
      <c r="N255" s="149">
        <v>3</v>
      </c>
      <c r="O255" s="110">
        <f t="shared" si="6"/>
        <v>39.119999999999997</v>
      </c>
      <c r="P255" s="108" t="s">
        <v>511</v>
      </c>
      <c r="Q255" s="108" t="s">
        <v>519</v>
      </c>
      <c r="R255" s="101" t="s">
        <v>439</v>
      </c>
    </row>
    <row r="256" spans="1:18" ht="45" x14ac:dyDescent="0.25">
      <c r="A256" s="105" t="s">
        <v>265</v>
      </c>
      <c r="B256" s="101" t="s">
        <v>266</v>
      </c>
      <c r="C256" s="102">
        <v>43140</v>
      </c>
      <c r="D256" s="148">
        <v>100070</v>
      </c>
      <c r="E256" s="153" t="s">
        <v>267</v>
      </c>
      <c r="F256" s="105">
        <v>7</v>
      </c>
      <c r="G256" s="101" t="s">
        <v>410</v>
      </c>
      <c r="I256" s="149">
        <v>10</v>
      </c>
      <c r="J256" s="106">
        <v>33.54</v>
      </c>
      <c r="K256" s="106">
        <f t="shared" si="7"/>
        <v>335.4</v>
      </c>
      <c r="L256" s="108">
        <v>43028</v>
      </c>
      <c r="M256" s="105" t="s">
        <v>474</v>
      </c>
      <c r="N256" s="149">
        <v>10</v>
      </c>
      <c r="O256" s="110">
        <f t="shared" si="6"/>
        <v>335.4</v>
      </c>
      <c r="P256" s="108" t="s">
        <v>511</v>
      </c>
      <c r="Q256" s="108" t="s">
        <v>519</v>
      </c>
      <c r="R256" s="101" t="s">
        <v>439</v>
      </c>
    </row>
    <row r="257" spans="1:18" ht="45" x14ac:dyDescent="0.25">
      <c r="A257" s="105" t="s">
        <v>265</v>
      </c>
      <c r="B257" s="101" t="s">
        <v>266</v>
      </c>
      <c r="C257" s="102">
        <v>43140</v>
      </c>
      <c r="D257" s="148">
        <v>100070</v>
      </c>
      <c r="E257" s="153" t="s">
        <v>267</v>
      </c>
      <c r="F257" s="105">
        <v>17</v>
      </c>
      <c r="G257" s="101" t="s">
        <v>284</v>
      </c>
      <c r="I257" s="149">
        <v>180</v>
      </c>
      <c r="J257" s="106">
        <v>1</v>
      </c>
      <c r="K257" s="106">
        <f t="shared" si="7"/>
        <v>180</v>
      </c>
      <c r="L257" s="108">
        <v>43028</v>
      </c>
      <c r="M257" s="105" t="s">
        <v>471</v>
      </c>
      <c r="N257" s="149">
        <v>180</v>
      </c>
      <c r="O257" s="110">
        <f t="shared" si="6"/>
        <v>180</v>
      </c>
      <c r="P257" s="108" t="s">
        <v>504</v>
      </c>
      <c r="Q257" s="108"/>
      <c r="R257" s="101" t="s">
        <v>505</v>
      </c>
    </row>
    <row r="258" spans="1:18" ht="45" x14ac:dyDescent="0.25">
      <c r="A258" s="105" t="s">
        <v>265</v>
      </c>
      <c r="B258" s="101" t="s">
        <v>266</v>
      </c>
      <c r="C258" s="102">
        <v>43140</v>
      </c>
      <c r="D258" s="148">
        <v>100070</v>
      </c>
      <c r="E258" s="153" t="s">
        <v>267</v>
      </c>
      <c r="F258" s="105">
        <v>18</v>
      </c>
      <c r="G258" s="101" t="s">
        <v>285</v>
      </c>
      <c r="I258" s="149">
        <v>150</v>
      </c>
      <c r="J258" s="106">
        <v>0.98</v>
      </c>
      <c r="K258" s="106">
        <f t="shared" si="7"/>
        <v>147</v>
      </c>
      <c r="L258" s="108">
        <v>43028</v>
      </c>
      <c r="M258" s="105" t="s">
        <v>471</v>
      </c>
      <c r="N258" s="149">
        <v>150</v>
      </c>
      <c r="O258" s="110">
        <f t="shared" si="6"/>
        <v>147</v>
      </c>
      <c r="P258" s="108" t="s">
        <v>504</v>
      </c>
      <c r="Q258" s="108"/>
      <c r="R258" s="101" t="s">
        <v>505</v>
      </c>
    </row>
    <row r="259" spans="1:18" ht="105" x14ac:dyDescent="0.25">
      <c r="A259" s="105" t="s">
        <v>265</v>
      </c>
      <c r="B259" s="101" t="s">
        <v>266</v>
      </c>
      <c r="C259" s="102">
        <v>43140</v>
      </c>
      <c r="D259" s="148">
        <v>100070</v>
      </c>
      <c r="E259" s="153" t="s">
        <v>267</v>
      </c>
      <c r="F259" s="105">
        <v>20</v>
      </c>
      <c r="G259" s="101" t="s">
        <v>413</v>
      </c>
      <c r="I259" s="149">
        <v>3</v>
      </c>
      <c r="J259" s="106">
        <v>10.43</v>
      </c>
      <c r="L259" s="108">
        <v>43028</v>
      </c>
      <c r="M259" s="105" t="s">
        <v>474</v>
      </c>
      <c r="N259" s="149">
        <v>3</v>
      </c>
      <c r="O259" s="110">
        <f t="shared" si="6"/>
        <v>31.29</v>
      </c>
      <c r="P259" s="108" t="s">
        <v>511</v>
      </c>
      <c r="Q259" s="108" t="s">
        <v>519</v>
      </c>
      <c r="R259" s="101" t="s">
        <v>439</v>
      </c>
    </row>
    <row r="260" spans="1:18" ht="105" x14ac:dyDescent="0.25">
      <c r="A260" s="105" t="s">
        <v>265</v>
      </c>
      <c r="B260" s="101" t="s">
        <v>266</v>
      </c>
      <c r="C260" s="102">
        <v>43140</v>
      </c>
      <c r="D260" s="148">
        <v>100070</v>
      </c>
      <c r="E260" s="153" t="s">
        <v>267</v>
      </c>
      <c r="F260" s="105">
        <v>21</v>
      </c>
      <c r="G260" s="101" t="s">
        <v>414</v>
      </c>
      <c r="I260" s="149">
        <v>2</v>
      </c>
      <c r="J260" s="106">
        <v>11.04</v>
      </c>
      <c r="K260" s="106">
        <f>J260*I260</f>
        <v>22.08</v>
      </c>
      <c r="L260" s="108">
        <v>43028</v>
      </c>
      <c r="M260" s="105" t="s">
        <v>466</v>
      </c>
      <c r="N260" s="149">
        <v>2</v>
      </c>
      <c r="O260" s="110">
        <f t="shared" si="6"/>
        <v>22.08</v>
      </c>
      <c r="P260" s="169">
        <v>43146</v>
      </c>
      <c r="Q260" s="170" t="s">
        <v>521</v>
      </c>
      <c r="R260" s="101" t="s">
        <v>439</v>
      </c>
    </row>
    <row r="261" spans="1:18" ht="105" x14ac:dyDescent="0.25">
      <c r="A261" s="105" t="s">
        <v>265</v>
      </c>
      <c r="B261" s="101" t="s">
        <v>266</v>
      </c>
      <c r="C261" s="102">
        <v>43140</v>
      </c>
      <c r="D261" s="148">
        <v>100070</v>
      </c>
      <c r="E261" s="153" t="s">
        <v>267</v>
      </c>
      <c r="F261" s="105">
        <v>22</v>
      </c>
      <c r="G261" s="101" t="s">
        <v>415</v>
      </c>
      <c r="I261" s="149">
        <v>2</v>
      </c>
      <c r="J261" s="106">
        <v>11.44</v>
      </c>
      <c r="L261" s="108">
        <v>43028</v>
      </c>
      <c r="M261" s="105" t="s">
        <v>474</v>
      </c>
      <c r="N261" s="149">
        <v>2</v>
      </c>
      <c r="O261" s="110">
        <f t="shared" si="6"/>
        <v>22.88</v>
      </c>
      <c r="P261" s="108" t="s">
        <v>511</v>
      </c>
      <c r="Q261" s="108" t="s">
        <v>519</v>
      </c>
      <c r="R261" s="101" t="s">
        <v>439</v>
      </c>
    </row>
    <row r="262" spans="1:18" ht="105" x14ac:dyDescent="0.25">
      <c r="A262" s="105" t="s">
        <v>265</v>
      </c>
      <c r="B262" s="101" t="s">
        <v>266</v>
      </c>
      <c r="C262" s="102">
        <v>43140</v>
      </c>
      <c r="D262" s="148">
        <v>100070</v>
      </c>
      <c r="E262" s="153" t="s">
        <v>267</v>
      </c>
      <c r="F262" s="105">
        <v>23</v>
      </c>
      <c r="G262" s="101" t="s">
        <v>416</v>
      </c>
      <c r="I262" s="149">
        <v>2</v>
      </c>
      <c r="J262" s="106">
        <v>11.33</v>
      </c>
      <c r="L262" s="108">
        <v>43028</v>
      </c>
      <c r="M262" s="105" t="s">
        <v>474</v>
      </c>
      <c r="N262" s="149">
        <v>2</v>
      </c>
      <c r="O262" s="110">
        <f t="shared" si="6"/>
        <v>22.66</v>
      </c>
      <c r="P262" s="108" t="s">
        <v>511</v>
      </c>
      <c r="Q262" s="108" t="s">
        <v>519</v>
      </c>
      <c r="R262" s="101" t="s">
        <v>439</v>
      </c>
    </row>
    <row r="263" spans="1:18" ht="90" x14ac:dyDescent="0.25">
      <c r="A263" s="105" t="s">
        <v>265</v>
      </c>
      <c r="B263" s="101" t="s">
        <v>266</v>
      </c>
      <c r="C263" s="102">
        <v>43140</v>
      </c>
      <c r="D263" s="148">
        <v>100070</v>
      </c>
      <c r="E263" s="153" t="s">
        <v>267</v>
      </c>
      <c r="F263" s="105">
        <v>26</v>
      </c>
      <c r="G263" s="101" t="s">
        <v>287</v>
      </c>
      <c r="I263" s="149">
        <v>1</v>
      </c>
      <c r="J263" s="106">
        <v>334.99</v>
      </c>
      <c r="L263" s="108">
        <v>43028</v>
      </c>
      <c r="M263" s="105" t="s">
        <v>467</v>
      </c>
      <c r="N263" s="149">
        <v>1</v>
      </c>
      <c r="O263" s="110">
        <f t="shared" ref="O263:O264" si="8">N263*J263</f>
        <v>334.99</v>
      </c>
      <c r="P263" s="156">
        <v>43096</v>
      </c>
      <c r="Q263" s="155">
        <v>2550</v>
      </c>
      <c r="R263" s="96" t="s">
        <v>439</v>
      </c>
    </row>
    <row r="264" spans="1:18" ht="60" x14ac:dyDescent="0.25">
      <c r="A264" s="105" t="s">
        <v>265</v>
      </c>
      <c r="B264" s="101" t="s">
        <v>266</v>
      </c>
      <c r="C264" s="102">
        <v>43140</v>
      </c>
      <c r="D264" s="147">
        <v>100070</v>
      </c>
      <c r="E264" s="152" t="s">
        <v>267</v>
      </c>
      <c r="F264" s="105">
        <v>61</v>
      </c>
      <c r="G264" s="101" t="s">
        <v>314</v>
      </c>
      <c r="I264" s="150">
        <v>3</v>
      </c>
      <c r="J264" s="106">
        <v>1.1599999999999999</v>
      </c>
      <c r="L264" s="108">
        <v>43028</v>
      </c>
      <c r="M264" s="105" t="s">
        <v>474</v>
      </c>
      <c r="N264" s="150">
        <v>2</v>
      </c>
      <c r="O264" s="110">
        <f t="shared" si="8"/>
        <v>2.3199999999999998</v>
      </c>
      <c r="P264" s="108" t="s">
        <v>511</v>
      </c>
      <c r="Q264" s="108" t="s">
        <v>519</v>
      </c>
      <c r="R264" s="101" t="s">
        <v>516</v>
      </c>
    </row>
    <row r="265" spans="1:18" ht="75" x14ac:dyDescent="0.25">
      <c r="A265" s="105" t="s">
        <v>265</v>
      </c>
      <c r="B265" s="101" t="s">
        <v>266</v>
      </c>
      <c r="C265" s="102">
        <v>43140</v>
      </c>
      <c r="D265" s="148">
        <v>100070</v>
      </c>
      <c r="E265" s="153" t="s">
        <v>267</v>
      </c>
      <c r="F265" s="105">
        <v>69</v>
      </c>
      <c r="G265" s="101" t="s">
        <v>320</v>
      </c>
      <c r="I265" s="149">
        <v>4</v>
      </c>
      <c r="J265" s="106">
        <v>1.28</v>
      </c>
      <c r="L265" s="108">
        <v>43028</v>
      </c>
      <c r="M265" s="105" t="s">
        <v>474</v>
      </c>
      <c r="N265" s="149">
        <v>4</v>
      </c>
      <c r="O265" s="110">
        <f t="shared" ref="O265:O279" si="9">N265*J265</f>
        <v>5.12</v>
      </c>
      <c r="P265" s="108" t="s">
        <v>511</v>
      </c>
      <c r="Q265" s="108" t="s">
        <v>519</v>
      </c>
      <c r="R265" s="101" t="s">
        <v>439</v>
      </c>
    </row>
    <row r="266" spans="1:18" ht="45" x14ac:dyDescent="0.25">
      <c r="A266" s="105" t="s">
        <v>265</v>
      </c>
      <c r="B266" s="101" t="s">
        <v>266</v>
      </c>
      <c r="C266" s="102">
        <v>43140</v>
      </c>
      <c r="D266" s="148">
        <v>100070</v>
      </c>
      <c r="E266" s="153" t="s">
        <v>267</v>
      </c>
      <c r="F266" s="105">
        <v>63</v>
      </c>
      <c r="G266" s="101" t="s">
        <v>315</v>
      </c>
      <c r="I266" s="149">
        <v>4</v>
      </c>
      <c r="J266" s="106">
        <v>1.83</v>
      </c>
      <c r="L266" s="108">
        <v>43028</v>
      </c>
      <c r="M266" s="108" t="s">
        <v>474</v>
      </c>
      <c r="N266" s="149">
        <v>4</v>
      </c>
      <c r="O266" s="157">
        <f t="shared" si="9"/>
        <v>7.32</v>
      </c>
      <c r="P266" s="108" t="s">
        <v>511</v>
      </c>
      <c r="Q266" s="108" t="s">
        <v>519</v>
      </c>
      <c r="R266" s="101" t="s">
        <v>439</v>
      </c>
    </row>
    <row r="267" spans="1:18" ht="75" x14ac:dyDescent="0.25">
      <c r="A267" s="105" t="s">
        <v>265</v>
      </c>
      <c r="B267" s="101" t="s">
        <v>266</v>
      </c>
      <c r="C267" s="102">
        <v>43140</v>
      </c>
      <c r="D267" s="148">
        <v>100070</v>
      </c>
      <c r="E267" s="153" t="s">
        <v>267</v>
      </c>
      <c r="F267" s="105">
        <v>71</v>
      </c>
      <c r="G267" s="101" t="s">
        <v>422</v>
      </c>
      <c r="I267" s="149">
        <v>4</v>
      </c>
      <c r="J267" s="106">
        <v>1.1000000000000001</v>
      </c>
      <c r="L267" s="108">
        <v>43028</v>
      </c>
      <c r="M267" s="105" t="s">
        <v>474</v>
      </c>
      <c r="N267" s="149">
        <v>4</v>
      </c>
      <c r="O267" s="110">
        <f t="shared" si="9"/>
        <v>4.4000000000000004</v>
      </c>
      <c r="P267" s="108" t="s">
        <v>511</v>
      </c>
      <c r="Q267" s="108" t="s">
        <v>519</v>
      </c>
      <c r="R267" s="101" t="s">
        <v>439</v>
      </c>
    </row>
    <row r="268" spans="1:18" ht="60" x14ac:dyDescent="0.25">
      <c r="A268" s="105" t="s">
        <v>265</v>
      </c>
      <c r="B268" s="101" t="s">
        <v>266</v>
      </c>
      <c r="C268" s="102">
        <v>43140</v>
      </c>
      <c r="D268" s="148">
        <v>100070</v>
      </c>
      <c r="E268" s="153" t="s">
        <v>267</v>
      </c>
      <c r="F268" s="105">
        <v>77</v>
      </c>
      <c r="G268" s="101" t="s">
        <v>423</v>
      </c>
      <c r="I268" s="149">
        <v>4</v>
      </c>
      <c r="J268" s="106">
        <v>1.59</v>
      </c>
      <c r="L268" s="108">
        <v>43028</v>
      </c>
      <c r="M268" s="105" t="s">
        <v>474</v>
      </c>
      <c r="N268" s="149">
        <v>4</v>
      </c>
      <c r="O268" s="110">
        <f t="shared" si="9"/>
        <v>6.36</v>
      </c>
      <c r="P268" s="108" t="s">
        <v>511</v>
      </c>
      <c r="Q268" s="108" t="s">
        <v>519</v>
      </c>
      <c r="R268" s="101" t="s">
        <v>439</v>
      </c>
    </row>
    <row r="269" spans="1:18" ht="60" x14ac:dyDescent="0.25">
      <c r="A269" s="105" t="s">
        <v>265</v>
      </c>
      <c r="B269" s="101" t="s">
        <v>266</v>
      </c>
      <c r="C269" s="102">
        <v>43140</v>
      </c>
      <c r="D269" s="148">
        <v>100070</v>
      </c>
      <c r="E269" s="153" t="s">
        <v>267</v>
      </c>
      <c r="F269" s="105">
        <v>81</v>
      </c>
      <c r="G269" s="101" t="s">
        <v>326</v>
      </c>
      <c r="I269" s="149">
        <v>10</v>
      </c>
      <c r="J269" s="106">
        <v>1.54</v>
      </c>
      <c r="L269" s="108">
        <v>43028</v>
      </c>
      <c r="M269" s="108" t="s">
        <v>474</v>
      </c>
      <c r="N269" s="149">
        <v>10</v>
      </c>
      <c r="O269" s="157">
        <f t="shared" si="9"/>
        <v>15.4</v>
      </c>
      <c r="P269" s="108" t="s">
        <v>511</v>
      </c>
      <c r="Q269" s="108" t="s">
        <v>519</v>
      </c>
      <c r="R269" s="101" t="s">
        <v>439</v>
      </c>
    </row>
    <row r="270" spans="1:18" ht="45" x14ac:dyDescent="0.25">
      <c r="A270" s="105" t="s">
        <v>265</v>
      </c>
      <c r="B270" s="101" t="s">
        <v>266</v>
      </c>
      <c r="C270" s="102">
        <v>43140</v>
      </c>
      <c r="D270" s="148">
        <v>150000</v>
      </c>
      <c r="E270" s="153" t="s">
        <v>271</v>
      </c>
      <c r="F270" s="105">
        <v>17</v>
      </c>
      <c r="G270" s="101" t="s">
        <v>284</v>
      </c>
      <c r="I270" s="149">
        <v>10</v>
      </c>
      <c r="J270" s="106">
        <v>1</v>
      </c>
      <c r="L270" s="108">
        <v>43028</v>
      </c>
      <c r="M270" s="108" t="s">
        <v>471</v>
      </c>
      <c r="N270" s="149">
        <v>10</v>
      </c>
      <c r="O270" s="157">
        <f t="shared" si="9"/>
        <v>10</v>
      </c>
      <c r="P270" s="108" t="s">
        <v>504</v>
      </c>
      <c r="Q270" s="108"/>
      <c r="R270" s="101" t="s">
        <v>505</v>
      </c>
    </row>
    <row r="271" spans="1:18" ht="45" x14ac:dyDescent="0.25">
      <c r="A271" s="105" t="s">
        <v>265</v>
      </c>
      <c r="B271" s="101" t="s">
        <v>266</v>
      </c>
      <c r="C271" s="102">
        <v>43140</v>
      </c>
      <c r="D271" s="148">
        <v>150000</v>
      </c>
      <c r="E271" s="153" t="s">
        <v>271</v>
      </c>
      <c r="F271" s="105">
        <v>18</v>
      </c>
      <c r="G271" s="101" t="s">
        <v>285</v>
      </c>
      <c r="I271" s="149">
        <v>10</v>
      </c>
      <c r="J271" s="106">
        <v>0.98</v>
      </c>
      <c r="L271" s="108">
        <v>43028</v>
      </c>
      <c r="M271" s="108" t="s">
        <v>471</v>
      </c>
      <c r="N271" s="149">
        <v>10</v>
      </c>
      <c r="O271" s="157">
        <f t="shared" si="9"/>
        <v>9.8000000000000007</v>
      </c>
      <c r="P271" s="108" t="s">
        <v>504</v>
      </c>
      <c r="Q271" s="108"/>
      <c r="R271" s="101" t="s">
        <v>505</v>
      </c>
    </row>
    <row r="272" spans="1:18" ht="45" x14ac:dyDescent="0.25">
      <c r="A272" s="105" t="s">
        <v>265</v>
      </c>
      <c r="B272" s="101" t="s">
        <v>266</v>
      </c>
      <c r="C272" s="102">
        <v>43140</v>
      </c>
      <c r="D272" s="148">
        <v>150000</v>
      </c>
      <c r="E272" s="153" t="s">
        <v>271</v>
      </c>
      <c r="F272" s="105">
        <v>19</v>
      </c>
      <c r="G272" s="101" t="s">
        <v>286</v>
      </c>
      <c r="I272" s="149">
        <v>10</v>
      </c>
      <c r="J272" s="106">
        <v>2.61</v>
      </c>
      <c r="L272" s="108">
        <v>43028</v>
      </c>
      <c r="M272" s="105" t="s">
        <v>474</v>
      </c>
      <c r="N272" s="149">
        <v>10</v>
      </c>
      <c r="O272" s="110">
        <f t="shared" si="9"/>
        <v>26.099999999999998</v>
      </c>
      <c r="P272" s="108" t="s">
        <v>511</v>
      </c>
      <c r="Q272" s="108" t="s">
        <v>519</v>
      </c>
      <c r="R272" s="101" t="s">
        <v>439</v>
      </c>
    </row>
    <row r="273" spans="1:18" ht="105" x14ac:dyDescent="0.25">
      <c r="A273" s="105" t="s">
        <v>265</v>
      </c>
      <c r="B273" s="101" t="s">
        <v>266</v>
      </c>
      <c r="C273" s="102">
        <v>43140</v>
      </c>
      <c r="D273" s="148">
        <v>150000</v>
      </c>
      <c r="E273" s="153" t="s">
        <v>271</v>
      </c>
      <c r="F273" s="105">
        <v>20</v>
      </c>
      <c r="G273" s="101" t="s">
        <v>413</v>
      </c>
      <c r="I273" s="149">
        <v>10</v>
      </c>
      <c r="J273" s="106">
        <v>10.43</v>
      </c>
      <c r="L273" s="108">
        <v>43028</v>
      </c>
      <c r="M273" s="105" t="s">
        <v>474</v>
      </c>
      <c r="N273" s="149">
        <v>10</v>
      </c>
      <c r="O273" s="110">
        <f t="shared" si="9"/>
        <v>104.3</v>
      </c>
      <c r="P273" s="108" t="s">
        <v>511</v>
      </c>
      <c r="Q273" s="108" t="s">
        <v>519</v>
      </c>
      <c r="R273" s="101" t="s">
        <v>439</v>
      </c>
    </row>
    <row r="274" spans="1:18" ht="105" x14ac:dyDescent="0.25">
      <c r="A274" s="105" t="s">
        <v>265</v>
      </c>
      <c r="B274" s="101" t="s">
        <v>266</v>
      </c>
      <c r="C274" s="102">
        <v>43140</v>
      </c>
      <c r="D274" s="148">
        <v>150000</v>
      </c>
      <c r="E274" s="153" t="s">
        <v>271</v>
      </c>
      <c r="F274" s="105">
        <v>21</v>
      </c>
      <c r="G274" s="101" t="s">
        <v>414</v>
      </c>
      <c r="I274" s="149">
        <v>10</v>
      </c>
      <c r="J274" s="106">
        <v>11.04</v>
      </c>
      <c r="K274" s="106">
        <f>J274*I274</f>
        <v>110.39999999999999</v>
      </c>
      <c r="L274" s="108">
        <v>43028</v>
      </c>
      <c r="M274" s="105" t="s">
        <v>466</v>
      </c>
      <c r="N274" s="149">
        <v>10</v>
      </c>
      <c r="O274" s="110">
        <f t="shared" si="9"/>
        <v>110.39999999999999</v>
      </c>
      <c r="P274" s="169">
        <v>43146</v>
      </c>
      <c r="Q274" s="170" t="s">
        <v>521</v>
      </c>
      <c r="R274" s="101" t="s">
        <v>439</v>
      </c>
    </row>
    <row r="275" spans="1:18" ht="105" x14ac:dyDescent="0.25">
      <c r="A275" s="105" t="s">
        <v>265</v>
      </c>
      <c r="B275" s="101" t="s">
        <v>266</v>
      </c>
      <c r="C275" s="102">
        <v>43140</v>
      </c>
      <c r="D275" s="148">
        <v>150000</v>
      </c>
      <c r="E275" s="153" t="s">
        <v>271</v>
      </c>
      <c r="F275" s="105">
        <v>22</v>
      </c>
      <c r="G275" s="101" t="s">
        <v>415</v>
      </c>
      <c r="I275" s="149">
        <v>10</v>
      </c>
      <c r="J275" s="106">
        <v>11.44</v>
      </c>
      <c r="L275" s="108">
        <v>43028</v>
      </c>
      <c r="M275" s="105" t="s">
        <v>474</v>
      </c>
      <c r="N275" s="149">
        <v>10</v>
      </c>
      <c r="O275" s="110">
        <f t="shared" si="9"/>
        <v>114.39999999999999</v>
      </c>
      <c r="P275" s="108" t="s">
        <v>511</v>
      </c>
      <c r="Q275" s="108" t="s">
        <v>519</v>
      </c>
      <c r="R275" s="101" t="s">
        <v>439</v>
      </c>
    </row>
    <row r="276" spans="1:18" ht="105" x14ac:dyDescent="0.25">
      <c r="A276" s="105" t="s">
        <v>265</v>
      </c>
      <c r="B276" s="101" t="s">
        <v>266</v>
      </c>
      <c r="C276" s="102">
        <v>43140</v>
      </c>
      <c r="D276" s="148">
        <v>150000</v>
      </c>
      <c r="E276" s="153" t="s">
        <v>271</v>
      </c>
      <c r="F276" s="105">
        <v>23</v>
      </c>
      <c r="G276" s="101" t="s">
        <v>416</v>
      </c>
      <c r="I276" s="149">
        <v>10</v>
      </c>
      <c r="J276" s="106">
        <v>11.33</v>
      </c>
      <c r="L276" s="108">
        <v>43028</v>
      </c>
      <c r="M276" s="105" t="s">
        <v>474</v>
      </c>
      <c r="N276" s="149">
        <v>10</v>
      </c>
      <c r="O276" s="110">
        <f t="shared" si="9"/>
        <v>113.3</v>
      </c>
      <c r="P276" s="108" t="s">
        <v>511</v>
      </c>
      <c r="Q276" s="108" t="s">
        <v>519</v>
      </c>
      <c r="R276" s="101" t="s">
        <v>439</v>
      </c>
    </row>
    <row r="277" spans="1:18" ht="60.75" x14ac:dyDescent="0.25">
      <c r="A277" s="105" t="s">
        <v>265</v>
      </c>
      <c r="B277" s="101" t="s">
        <v>266</v>
      </c>
      <c r="C277" s="102">
        <v>43140</v>
      </c>
      <c r="D277" s="147">
        <v>150000</v>
      </c>
      <c r="E277" s="152" t="s">
        <v>271</v>
      </c>
      <c r="F277" s="105">
        <v>92</v>
      </c>
      <c r="G277" s="101" t="s">
        <v>160</v>
      </c>
      <c r="I277" s="150">
        <v>10</v>
      </c>
      <c r="J277" s="106">
        <v>1.43</v>
      </c>
      <c r="K277" s="106">
        <f>J277*I277</f>
        <v>14.299999999999999</v>
      </c>
      <c r="L277" s="108">
        <v>43028</v>
      </c>
      <c r="M277" s="105" t="s">
        <v>466</v>
      </c>
      <c r="N277" s="150">
        <v>2</v>
      </c>
      <c r="O277" s="110">
        <f t="shared" si="9"/>
        <v>2.86</v>
      </c>
      <c r="P277" s="169">
        <v>43146</v>
      </c>
      <c r="Q277" s="170" t="s">
        <v>521</v>
      </c>
      <c r="R277" s="101" t="s">
        <v>503</v>
      </c>
    </row>
    <row r="278" spans="1:18" ht="60" x14ac:dyDescent="0.25">
      <c r="A278" s="105" t="s">
        <v>265</v>
      </c>
      <c r="B278" s="101" t="s">
        <v>266</v>
      </c>
      <c r="C278" s="102">
        <v>43140</v>
      </c>
      <c r="D278" s="147">
        <v>150000</v>
      </c>
      <c r="E278" s="152" t="s">
        <v>271</v>
      </c>
      <c r="F278" s="105">
        <v>93</v>
      </c>
      <c r="G278" s="101" t="s">
        <v>161</v>
      </c>
      <c r="I278" s="150">
        <v>10</v>
      </c>
      <c r="J278" s="106">
        <v>1.56</v>
      </c>
      <c r="L278" s="108">
        <v>43028</v>
      </c>
      <c r="M278" s="105" t="s">
        <v>474</v>
      </c>
      <c r="N278" s="150">
        <v>3</v>
      </c>
      <c r="O278" s="110">
        <f>N278*J278</f>
        <v>4.68</v>
      </c>
      <c r="P278" s="108" t="s">
        <v>511</v>
      </c>
      <c r="Q278" s="108" t="s">
        <v>519</v>
      </c>
      <c r="R278" s="101" t="s">
        <v>517</v>
      </c>
    </row>
    <row r="279" spans="1:18" ht="60.75" x14ac:dyDescent="0.25">
      <c r="A279" s="105" t="s">
        <v>265</v>
      </c>
      <c r="B279" s="101" t="s">
        <v>266</v>
      </c>
      <c r="C279" s="102">
        <v>43140</v>
      </c>
      <c r="D279" s="147">
        <v>150000</v>
      </c>
      <c r="E279" s="152" t="s">
        <v>271</v>
      </c>
      <c r="F279" s="105">
        <v>94</v>
      </c>
      <c r="G279" s="101" t="s">
        <v>330</v>
      </c>
      <c r="I279" s="150">
        <v>10</v>
      </c>
      <c r="J279" s="106">
        <v>1.52</v>
      </c>
      <c r="K279" s="106">
        <f>J279*I279</f>
        <v>15.2</v>
      </c>
      <c r="L279" s="108">
        <v>43028</v>
      </c>
      <c r="M279" s="108" t="s">
        <v>466</v>
      </c>
      <c r="N279" s="150">
        <v>2</v>
      </c>
      <c r="O279" s="110">
        <f t="shared" si="9"/>
        <v>3.04</v>
      </c>
      <c r="P279" s="169">
        <v>43146</v>
      </c>
      <c r="Q279" s="170" t="s">
        <v>521</v>
      </c>
      <c r="R279" s="101" t="s">
        <v>503</v>
      </c>
    </row>
    <row r="280" spans="1:18" ht="75" x14ac:dyDescent="0.25">
      <c r="A280" s="105" t="s">
        <v>265</v>
      </c>
      <c r="B280" s="101" t="s">
        <v>266</v>
      </c>
      <c r="C280" s="102">
        <v>43140</v>
      </c>
      <c r="D280" s="148">
        <v>150000</v>
      </c>
      <c r="E280" s="153" t="s">
        <v>271</v>
      </c>
      <c r="F280" s="105">
        <v>1</v>
      </c>
      <c r="G280" s="101" t="s">
        <v>276</v>
      </c>
      <c r="I280" s="149">
        <v>3</v>
      </c>
      <c r="J280" s="106">
        <v>24.32</v>
      </c>
      <c r="L280" s="108">
        <v>43028</v>
      </c>
      <c r="M280" s="108" t="s">
        <v>474</v>
      </c>
      <c r="N280" s="149">
        <v>3</v>
      </c>
      <c r="O280" s="157">
        <f>N280*J280</f>
        <v>72.960000000000008</v>
      </c>
      <c r="P280" s="108" t="s">
        <v>511</v>
      </c>
      <c r="Q280" s="108" t="s">
        <v>519</v>
      </c>
      <c r="R280" s="101" t="s">
        <v>439</v>
      </c>
    </row>
    <row r="281" spans="1:18" ht="45" x14ac:dyDescent="0.25">
      <c r="A281" s="105" t="s">
        <v>265</v>
      </c>
      <c r="B281" s="101" t="s">
        <v>266</v>
      </c>
      <c r="C281" s="102">
        <v>43140</v>
      </c>
      <c r="D281" s="148">
        <v>150000</v>
      </c>
      <c r="E281" s="153" t="s">
        <v>271</v>
      </c>
      <c r="F281" s="105">
        <v>2</v>
      </c>
      <c r="G281" s="101" t="s">
        <v>277</v>
      </c>
      <c r="I281" s="149">
        <v>1</v>
      </c>
      <c r="J281" s="106">
        <v>27.89</v>
      </c>
      <c r="L281" s="108">
        <v>43028</v>
      </c>
      <c r="M281" s="108" t="s">
        <v>474</v>
      </c>
      <c r="N281" s="149">
        <v>1</v>
      </c>
      <c r="O281" s="157">
        <f>N281*J281</f>
        <v>27.89</v>
      </c>
      <c r="P281" s="108" t="s">
        <v>511</v>
      </c>
      <c r="Q281" s="108" t="s">
        <v>519</v>
      </c>
      <c r="R281" s="101" t="s">
        <v>439</v>
      </c>
    </row>
    <row r="282" spans="1:18" ht="45" x14ac:dyDescent="0.25">
      <c r="A282" s="105" t="s">
        <v>265</v>
      </c>
      <c r="B282" s="101" t="s">
        <v>266</v>
      </c>
      <c r="C282" s="102">
        <v>43140</v>
      </c>
      <c r="D282" s="148">
        <v>150000</v>
      </c>
      <c r="E282" s="153" t="s">
        <v>271</v>
      </c>
      <c r="F282" s="105">
        <v>17</v>
      </c>
      <c r="G282" s="101" t="s">
        <v>284</v>
      </c>
      <c r="I282" s="149">
        <v>50</v>
      </c>
      <c r="J282" s="106">
        <v>1</v>
      </c>
      <c r="L282" s="108">
        <v>43028</v>
      </c>
      <c r="M282" s="108" t="s">
        <v>471</v>
      </c>
      <c r="N282" s="149">
        <v>50</v>
      </c>
      <c r="O282" s="157">
        <f>N282*J282</f>
        <v>50</v>
      </c>
      <c r="P282" s="108" t="s">
        <v>504</v>
      </c>
      <c r="Q282" s="108"/>
      <c r="R282" s="101" t="s">
        <v>505</v>
      </c>
    </row>
    <row r="283" spans="1:18" ht="60.75" x14ac:dyDescent="0.25">
      <c r="A283" s="105" t="s">
        <v>265</v>
      </c>
      <c r="B283" s="101" t="s">
        <v>266</v>
      </c>
      <c r="C283" s="102">
        <v>43140</v>
      </c>
      <c r="D283" s="147">
        <v>150000</v>
      </c>
      <c r="E283" s="152" t="s">
        <v>271</v>
      </c>
      <c r="F283" s="105">
        <v>34</v>
      </c>
      <c r="G283" s="101" t="s">
        <v>292</v>
      </c>
      <c r="I283" s="150">
        <v>20</v>
      </c>
      <c r="J283" s="106">
        <v>1.1000000000000001</v>
      </c>
      <c r="K283" s="106">
        <f>J283*I283</f>
        <v>22</v>
      </c>
      <c r="L283" s="108">
        <v>43028</v>
      </c>
      <c r="M283" s="108" t="s">
        <v>466</v>
      </c>
      <c r="N283" s="150">
        <v>16</v>
      </c>
      <c r="O283" s="110">
        <f t="shared" ref="O283" si="10">N283*J283</f>
        <v>17.600000000000001</v>
      </c>
      <c r="P283" s="169">
        <v>43146</v>
      </c>
      <c r="Q283" s="170" t="s">
        <v>521</v>
      </c>
      <c r="R283" s="101" t="s">
        <v>503</v>
      </c>
    </row>
    <row r="284" spans="1:18" ht="60" x14ac:dyDescent="0.25">
      <c r="A284" s="105" t="s">
        <v>265</v>
      </c>
      <c r="B284" s="101" t="s">
        <v>266</v>
      </c>
      <c r="C284" s="102">
        <v>43140</v>
      </c>
      <c r="D284" s="147">
        <v>150000</v>
      </c>
      <c r="E284" s="152" t="s">
        <v>271</v>
      </c>
      <c r="F284" s="105">
        <v>35</v>
      </c>
      <c r="G284" s="101" t="s">
        <v>295</v>
      </c>
      <c r="I284" s="150">
        <v>20</v>
      </c>
      <c r="J284" s="106">
        <v>1.49</v>
      </c>
      <c r="L284" s="108">
        <v>43028</v>
      </c>
      <c r="M284" s="105" t="s">
        <v>474</v>
      </c>
      <c r="N284" s="150">
        <v>18</v>
      </c>
      <c r="O284" s="110">
        <f>N284*J284</f>
        <v>26.82</v>
      </c>
      <c r="P284" s="108" t="s">
        <v>511</v>
      </c>
      <c r="Q284" s="108" t="s">
        <v>519</v>
      </c>
      <c r="R284" s="101" t="s">
        <v>516</v>
      </c>
    </row>
    <row r="285" spans="1:18" ht="60" x14ac:dyDescent="0.25">
      <c r="A285" s="105" t="s">
        <v>265</v>
      </c>
      <c r="B285" s="101" t="s">
        <v>266</v>
      </c>
      <c r="C285" s="102">
        <v>43140</v>
      </c>
      <c r="D285" s="148">
        <v>150000</v>
      </c>
      <c r="E285" s="153" t="s">
        <v>271</v>
      </c>
      <c r="F285" s="105">
        <v>36</v>
      </c>
      <c r="G285" s="101" t="s">
        <v>296</v>
      </c>
      <c r="I285" s="149">
        <v>1</v>
      </c>
      <c r="J285" s="106">
        <v>21.57</v>
      </c>
      <c r="L285" s="108">
        <v>43028</v>
      </c>
      <c r="M285" s="105" t="s">
        <v>468</v>
      </c>
      <c r="N285" s="149">
        <v>1</v>
      </c>
      <c r="O285" s="110">
        <f>N285*J285</f>
        <v>21.57</v>
      </c>
      <c r="P285" s="156">
        <v>43123</v>
      </c>
      <c r="Q285" s="155" t="s">
        <v>500</v>
      </c>
      <c r="R285" s="95" t="s">
        <v>439</v>
      </c>
    </row>
    <row r="286" spans="1:18" ht="45" x14ac:dyDescent="0.25">
      <c r="A286" s="105" t="s">
        <v>265</v>
      </c>
      <c r="B286" s="101" t="s">
        <v>266</v>
      </c>
      <c r="C286" s="102">
        <v>43140</v>
      </c>
      <c r="D286" s="148">
        <v>150000</v>
      </c>
      <c r="E286" s="153" t="s">
        <v>271</v>
      </c>
      <c r="F286" s="105">
        <v>39</v>
      </c>
      <c r="G286" s="101" t="s">
        <v>417</v>
      </c>
      <c r="I286" s="149">
        <v>5</v>
      </c>
      <c r="J286" s="106">
        <v>7.98</v>
      </c>
      <c r="L286" s="108">
        <v>43028</v>
      </c>
      <c r="M286" s="105" t="s">
        <v>469</v>
      </c>
      <c r="N286" s="149">
        <v>5</v>
      </c>
      <c r="O286" s="110"/>
      <c r="P286" s="96"/>
      <c r="Q286" s="101"/>
      <c r="R286" s="101" t="s">
        <v>495</v>
      </c>
    </row>
    <row r="287" spans="1:18" ht="60" x14ac:dyDescent="0.25">
      <c r="A287" s="105" t="s">
        <v>265</v>
      </c>
      <c r="B287" s="101" t="s">
        <v>266</v>
      </c>
      <c r="C287" s="102">
        <v>43140</v>
      </c>
      <c r="D287" s="148">
        <v>150000</v>
      </c>
      <c r="E287" s="153" t="s">
        <v>271</v>
      </c>
      <c r="F287" s="105">
        <v>45</v>
      </c>
      <c r="G287" s="101" t="s">
        <v>302</v>
      </c>
      <c r="I287" s="149">
        <v>10</v>
      </c>
      <c r="J287" s="106">
        <v>13.91</v>
      </c>
      <c r="L287" s="108">
        <v>43028</v>
      </c>
      <c r="M287" s="108" t="s">
        <v>470</v>
      </c>
      <c r="N287" s="149">
        <v>10</v>
      </c>
      <c r="O287" s="157">
        <f t="shared" ref="O287:O297" si="11">N287*J287</f>
        <v>139.1</v>
      </c>
      <c r="P287" s="158">
        <v>43070</v>
      </c>
      <c r="Q287" s="159" t="s">
        <v>478</v>
      </c>
      <c r="R287" s="101" t="s">
        <v>439</v>
      </c>
    </row>
    <row r="288" spans="1:18" ht="45" x14ac:dyDescent="0.25">
      <c r="A288" s="105" t="s">
        <v>265</v>
      </c>
      <c r="B288" s="101" t="s">
        <v>266</v>
      </c>
      <c r="C288" s="102">
        <v>43140</v>
      </c>
      <c r="D288" s="148">
        <v>150000</v>
      </c>
      <c r="E288" s="153" t="s">
        <v>271</v>
      </c>
      <c r="F288" s="105">
        <v>95</v>
      </c>
      <c r="G288" s="101" t="s">
        <v>418</v>
      </c>
      <c r="I288" s="149">
        <v>1</v>
      </c>
      <c r="J288" s="106">
        <v>13.28</v>
      </c>
      <c r="L288" s="108">
        <v>43028</v>
      </c>
      <c r="M288" s="105" t="s">
        <v>474</v>
      </c>
      <c r="N288" s="149">
        <v>1</v>
      </c>
      <c r="O288" s="110">
        <f t="shared" si="11"/>
        <v>13.28</v>
      </c>
      <c r="P288" s="108" t="s">
        <v>511</v>
      </c>
      <c r="Q288" s="108" t="s">
        <v>519</v>
      </c>
      <c r="R288" s="101" t="s">
        <v>439</v>
      </c>
    </row>
    <row r="289" spans="1:18" ht="90" x14ac:dyDescent="0.25">
      <c r="A289" s="105" t="s">
        <v>265</v>
      </c>
      <c r="B289" s="101" t="s">
        <v>266</v>
      </c>
      <c r="C289" s="102">
        <v>43140</v>
      </c>
      <c r="D289" s="148">
        <v>150000</v>
      </c>
      <c r="E289" s="153" t="s">
        <v>271</v>
      </c>
      <c r="F289" s="105">
        <v>103</v>
      </c>
      <c r="G289" s="151" t="s">
        <v>335</v>
      </c>
      <c r="I289" s="149">
        <v>1</v>
      </c>
      <c r="J289" s="106">
        <v>5.04</v>
      </c>
      <c r="L289" s="108">
        <v>43028</v>
      </c>
      <c r="M289" s="105" t="s">
        <v>468</v>
      </c>
      <c r="N289" s="149">
        <v>1</v>
      </c>
      <c r="O289" s="110">
        <f t="shared" si="11"/>
        <v>5.04</v>
      </c>
      <c r="P289" s="156">
        <v>43123</v>
      </c>
      <c r="Q289" s="155" t="s">
        <v>500</v>
      </c>
      <c r="R289" s="95" t="s">
        <v>439</v>
      </c>
    </row>
    <row r="290" spans="1:18" ht="90" x14ac:dyDescent="0.25">
      <c r="A290" s="105" t="s">
        <v>265</v>
      </c>
      <c r="B290" s="101" t="s">
        <v>266</v>
      </c>
      <c r="C290" s="102">
        <v>43140</v>
      </c>
      <c r="D290" s="148">
        <v>150000</v>
      </c>
      <c r="E290" s="153" t="s">
        <v>271</v>
      </c>
      <c r="F290" s="105">
        <v>102</v>
      </c>
      <c r="G290" s="151" t="s">
        <v>334</v>
      </c>
      <c r="I290" s="149">
        <v>1</v>
      </c>
      <c r="J290" s="106">
        <v>8.44</v>
      </c>
      <c r="L290" s="108">
        <v>43028</v>
      </c>
      <c r="M290" s="105" t="s">
        <v>468</v>
      </c>
      <c r="N290" s="149">
        <v>1</v>
      </c>
      <c r="O290" s="110">
        <f t="shared" si="11"/>
        <v>8.44</v>
      </c>
      <c r="P290" s="156">
        <v>43123</v>
      </c>
      <c r="Q290" s="155" t="s">
        <v>500</v>
      </c>
      <c r="R290" s="95" t="s">
        <v>439</v>
      </c>
    </row>
    <row r="291" spans="1:18" ht="90" x14ac:dyDescent="0.25">
      <c r="A291" s="105" t="s">
        <v>265</v>
      </c>
      <c r="B291" s="101" t="s">
        <v>266</v>
      </c>
      <c r="C291" s="102">
        <v>43140</v>
      </c>
      <c r="D291" s="148">
        <v>150000</v>
      </c>
      <c r="E291" s="153" t="s">
        <v>271</v>
      </c>
      <c r="F291" s="105">
        <v>98</v>
      </c>
      <c r="G291" s="151" t="s">
        <v>332</v>
      </c>
      <c r="I291" s="149">
        <v>1</v>
      </c>
      <c r="J291" s="106">
        <v>7.85</v>
      </c>
      <c r="L291" s="108">
        <v>43028</v>
      </c>
      <c r="M291" s="105" t="s">
        <v>468</v>
      </c>
      <c r="N291" s="149">
        <v>1</v>
      </c>
      <c r="O291" s="110">
        <f t="shared" si="11"/>
        <v>7.85</v>
      </c>
      <c r="P291" s="156">
        <v>43123</v>
      </c>
      <c r="Q291" s="155" t="s">
        <v>500</v>
      </c>
      <c r="R291" s="95" t="s">
        <v>439</v>
      </c>
    </row>
    <row r="292" spans="1:18" ht="90" x14ac:dyDescent="0.25">
      <c r="A292" s="105" t="s">
        <v>265</v>
      </c>
      <c r="B292" s="101" t="s">
        <v>266</v>
      </c>
      <c r="C292" s="102">
        <v>43140</v>
      </c>
      <c r="D292" s="148">
        <v>150000</v>
      </c>
      <c r="E292" s="153" t="s">
        <v>271</v>
      </c>
      <c r="F292" s="105">
        <v>99</v>
      </c>
      <c r="G292" s="151" t="s">
        <v>419</v>
      </c>
      <c r="I292" s="149">
        <v>1</v>
      </c>
      <c r="J292" s="106">
        <v>7.75</v>
      </c>
      <c r="L292" s="108">
        <v>43028</v>
      </c>
      <c r="M292" s="105" t="s">
        <v>468</v>
      </c>
      <c r="N292" s="149">
        <v>1</v>
      </c>
      <c r="O292" s="110">
        <f t="shared" si="11"/>
        <v>7.75</v>
      </c>
      <c r="P292" s="156">
        <v>43123</v>
      </c>
      <c r="Q292" s="155" t="s">
        <v>500</v>
      </c>
      <c r="R292" s="95" t="s">
        <v>439</v>
      </c>
    </row>
    <row r="293" spans="1:18" ht="105" x14ac:dyDescent="0.25">
      <c r="A293" s="105" t="s">
        <v>265</v>
      </c>
      <c r="B293" s="101" t="s">
        <v>266</v>
      </c>
      <c r="C293" s="102">
        <v>43140</v>
      </c>
      <c r="D293" s="148">
        <v>150000</v>
      </c>
      <c r="E293" s="153" t="s">
        <v>271</v>
      </c>
      <c r="F293" s="105">
        <v>106</v>
      </c>
      <c r="G293" s="151" t="s">
        <v>339</v>
      </c>
      <c r="I293" s="149">
        <v>1</v>
      </c>
      <c r="J293" s="106">
        <v>8.56</v>
      </c>
      <c r="L293" s="108">
        <v>43028</v>
      </c>
      <c r="M293" s="105" t="s">
        <v>468</v>
      </c>
      <c r="N293" s="149">
        <v>1</v>
      </c>
      <c r="O293" s="110">
        <f t="shared" si="11"/>
        <v>8.56</v>
      </c>
      <c r="P293" s="156">
        <v>43123</v>
      </c>
      <c r="Q293" s="155" t="s">
        <v>500</v>
      </c>
      <c r="R293" s="95" t="s">
        <v>439</v>
      </c>
    </row>
    <row r="294" spans="1:18" ht="105" x14ac:dyDescent="0.25">
      <c r="A294" s="105" t="s">
        <v>265</v>
      </c>
      <c r="B294" s="101" t="s">
        <v>266</v>
      </c>
      <c r="C294" s="102">
        <v>43140</v>
      </c>
      <c r="D294" s="148">
        <v>150000</v>
      </c>
      <c r="E294" s="153" t="s">
        <v>271</v>
      </c>
      <c r="F294" s="105">
        <v>107</v>
      </c>
      <c r="G294" s="151" t="s">
        <v>340</v>
      </c>
      <c r="I294" s="149">
        <v>1</v>
      </c>
      <c r="J294" s="106">
        <v>9.23</v>
      </c>
      <c r="L294" s="108">
        <v>43028</v>
      </c>
      <c r="M294" s="105" t="s">
        <v>468</v>
      </c>
      <c r="N294" s="149">
        <v>1</v>
      </c>
      <c r="O294" s="110">
        <f t="shared" si="11"/>
        <v>9.23</v>
      </c>
      <c r="P294" s="156">
        <v>43123</v>
      </c>
      <c r="Q294" s="155" t="s">
        <v>500</v>
      </c>
      <c r="R294" s="95" t="s">
        <v>439</v>
      </c>
    </row>
    <row r="295" spans="1:18" ht="105" x14ac:dyDescent="0.25">
      <c r="A295" s="105" t="s">
        <v>265</v>
      </c>
      <c r="B295" s="101" t="s">
        <v>266</v>
      </c>
      <c r="C295" s="102">
        <v>43140</v>
      </c>
      <c r="D295" s="148">
        <v>150000</v>
      </c>
      <c r="E295" s="153" t="s">
        <v>271</v>
      </c>
      <c r="F295" s="105">
        <v>108</v>
      </c>
      <c r="G295" s="151" t="s">
        <v>336</v>
      </c>
      <c r="I295" s="149">
        <v>1</v>
      </c>
      <c r="J295" s="106">
        <v>10.38</v>
      </c>
      <c r="L295" s="108">
        <v>43028</v>
      </c>
      <c r="M295" s="105" t="s">
        <v>468</v>
      </c>
      <c r="N295" s="149">
        <v>1</v>
      </c>
      <c r="O295" s="110">
        <f t="shared" si="11"/>
        <v>10.38</v>
      </c>
      <c r="P295" s="156">
        <v>43123</v>
      </c>
      <c r="Q295" s="155" t="s">
        <v>500</v>
      </c>
      <c r="R295" s="95" t="s">
        <v>439</v>
      </c>
    </row>
    <row r="296" spans="1:18" ht="105" x14ac:dyDescent="0.25">
      <c r="A296" s="105" t="s">
        <v>265</v>
      </c>
      <c r="B296" s="101" t="s">
        <v>266</v>
      </c>
      <c r="C296" s="102">
        <v>43140</v>
      </c>
      <c r="D296" s="148">
        <v>150000</v>
      </c>
      <c r="E296" s="153" t="s">
        <v>271</v>
      </c>
      <c r="F296" s="105">
        <v>110</v>
      </c>
      <c r="G296" s="151" t="s">
        <v>338</v>
      </c>
      <c r="I296" s="149">
        <v>1</v>
      </c>
      <c r="J296" s="106">
        <v>17.57</v>
      </c>
      <c r="L296" s="108">
        <v>43028</v>
      </c>
      <c r="M296" s="105" t="s">
        <v>468</v>
      </c>
      <c r="N296" s="149">
        <v>1</v>
      </c>
      <c r="O296" s="110">
        <f t="shared" si="11"/>
        <v>17.57</v>
      </c>
      <c r="P296" s="156">
        <v>43123</v>
      </c>
      <c r="Q296" s="155" t="s">
        <v>500</v>
      </c>
      <c r="R296" s="95" t="s">
        <v>439</v>
      </c>
    </row>
    <row r="297" spans="1:18" ht="105" x14ac:dyDescent="0.25">
      <c r="A297" s="105" t="s">
        <v>265</v>
      </c>
      <c r="B297" s="101" t="s">
        <v>266</v>
      </c>
      <c r="C297" s="102">
        <v>43140</v>
      </c>
      <c r="D297" s="148">
        <v>150000</v>
      </c>
      <c r="E297" s="153" t="s">
        <v>271</v>
      </c>
      <c r="F297" s="105">
        <v>109</v>
      </c>
      <c r="G297" s="151" t="s">
        <v>337</v>
      </c>
      <c r="I297" s="149">
        <v>1</v>
      </c>
      <c r="J297" s="106">
        <v>5.43</v>
      </c>
      <c r="L297" s="108">
        <v>43028</v>
      </c>
      <c r="M297" s="105" t="s">
        <v>468</v>
      </c>
      <c r="N297" s="149">
        <v>1</v>
      </c>
      <c r="O297" s="110">
        <f t="shared" si="11"/>
        <v>5.43</v>
      </c>
      <c r="P297" s="156">
        <v>43123</v>
      </c>
      <c r="Q297" s="155" t="s">
        <v>500</v>
      </c>
      <c r="R297" s="95" t="s">
        <v>439</v>
      </c>
    </row>
    <row r="298" spans="1:18" ht="105" x14ac:dyDescent="0.25">
      <c r="A298" s="105" t="s">
        <v>265</v>
      </c>
      <c r="B298" s="101" t="s">
        <v>266</v>
      </c>
      <c r="C298" s="102">
        <v>43140</v>
      </c>
      <c r="D298" s="148">
        <v>150000</v>
      </c>
      <c r="E298" s="153" t="s">
        <v>271</v>
      </c>
      <c r="F298" s="105">
        <v>112</v>
      </c>
      <c r="G298" s="151" t="s">
        <v>342</v>
      </c>
      <c r="I298" s="149">
        <v>1</v>
      </c>
      <c r="J298" s="106">
        <v>6.45</v>
      </c>
      <c r="L298" s="108">
        <v>43028</v>
      </c>
      <c r="M298" s="105" t="s">
        <v>468</v>
      </c>
      <c r="N298" s="149">
        <v>1</v>
      </c>
      <c r="O298" s="110">
        <f t="shared" ref="O298:O358" si="12">N298*J298</f>
        <v>6.45</v>
      </c>
      <c r="P298" s="156">
        <v>43123</v>
      </c>
      <c r="Q298" s="155" t="s">
        <v>500</v>
      </c>
      <c r="R298" s="95" t="s">
        <v>439</v>
      </c>
    </row>
    <row r="299" spans="1:18" ht="105" x14ac:dyDescent="0.25">
      <c r="A299" s="105" t="s">
        <v>265</v>
      </c>
      <c r="B299" s="101" t="s">
        <v>266</v>
      </c>
      <c r="C299" s="102">
        <v>43140</v>
      </c>
      <c r="D299" s="148">
        <v>150000</v>
      </c>
      <c r="E299" s="153" t="s">
        <v>271</v>
      </c>
      <c r="F299" s="105">
        <v>113</v>
      </c>
      <c r="G299" s="151" t="s">
        <v>343</v>
      </c>
      <c r="I299" s="149">
        <v>1</v>
      </c>
      <c r="J299" s="106">
        <v>7.22</v>
      </c>
      <c r="L299" s="108">
        <v>43028</v>
      </c>
      <c r="M299" s="105" t="s">
        <v>468</v>
      </c>
      <c r="N299" s="149">
        <v>1</v>
      </c>
      <c r="O299" s="110">
        <f t="shared" si="12"/>
        <v>7.22</v>
      </c>
      <c r="P299" s="156">
        <v>43123</v>
      </c>
      <c r="Q299" s="155" t="s">
        <v>500</v>
      </c>
      <c r="R299" s="95" t="s">
        <v>439</v>
      </c>
    </row>
    <row r="300" spans="1:18" ht="105" x14ac:dyDescent="0.25">
      <c r="A300" s="105" t="s">
        <v>265</v>
      </c>
      <c r="B300" s="101" t="s">
        <v>266</v>
      </c>
      <c r="C300" s="102">
        <v>43140</v>
      </c>
      <c r="D300" s="148">
        <v>150000</v>
      </c>
      <c r="E300" s="153" t="s">
        <v>271</v>
      </c>
      <c r="F300" s="105">
        <v>114</v>
      </c>
      <c r="G300" s="151" t="s">
        <v>344</v>
      </c>
      <c r="I300" s="149">
        <v>1</v>
      </c>
      <c r="J300" s="106">
        <v>6.63</v>
      </c>
      <c r="L300" s="108">
        <v>43028</v>
      </c>
      <c r="M300" s="105" t="s">
        <v>468</v>
      </c>
      <c r="N300" s="149">
        <v>1</v>
      </c>
      <c r="O300" s="110">
        <f t="shared" si="12"/>
        <v>6.63</v>
      </c>
      <c r="P300" s="156">
        <v>43123</v>
      </c>
      <c r="Q300" s="155" t="s">
        <v>500</v>
      </c>
      <c r="R300" s="95" t="s">
        <v>439</v>
      </c>
    </row>
    <row r="301" spans="1:18" ht="60" x14ac:dyDescent="0.25">
      <c r="A301" s="105" t="s">
        <v>265</v>
      </c>
      <c r="B301" s="101" t="s">
        <v>266</v>
      </c>
      <c r="C301" s="102">
        <v>43140</v>
      </c>
      <c r="D301" s="148">
        <v>150000</v>
      </c>
      <c r="E301" s="153" t="s">
        <v>271</v>
      </c>
      <c r="F301" s="105">
        <v>115</v>
      </c>
      <c r="G301" s="151" t="s">
        <v>345</v>
      </c>
      <c r="I301" s="149">
        <v>1</v>
      </c>
      <c r="J301" s="106">
        <v>5.51</v>
      </c>
      <c r="L301" s="108">
        <v>43028</v>
      </c>
      <c r="M301" s="105" t="s">
        <v>468</v>
      </c>
      <c r="N301" s="149">
        <v>1</v>
      </c>
      <c r="O301" s="110">
        <f t="shared" si="12"/>
        <v>5.51</v>
      </c>
      <c r="P301" s="156">
        <v>43123</v>
      </c>
      <c r="Q301" s="155" t="s">
        <v>500</v>
      </c>
      <c r="R301" s="95" t="s">
        <v>439</v>
      </c>
    </row>
    <row r="302" spans="1:18" ht="90" x14ac:dyDescent="0.25">
      <c r="A302" s="105" t="s">
        <v>265</v>
      </c>
      <c r="B302" s="101" t="s">
        <v>266</v>
      </c>
      <c r="C302" s="102">
        <v>43140</v>
      </c>
      <c r="D302" s="148">
        <v>150000</v>
      </c>
      <c r="E302" s="153" t="s">
        <v>271</v>
      </c>
      <c r="F302" s="105">
        <v>133</v>
      </c>
      <c r="G302" s="151" t="s">
        <v>361</v>
      </c>
      <c r="I302" s="149">
        <v>1</v>
      </c>
      <c r="J302" s="106">
        <v>24.75</v>
      </c>
      <c r="K302" s="106">
        <f>J302*I302</f>
        <v>24.75</v>
      </c>
      <c r="L302" s="108">
        <v>43028</v>
      </c>
      <c r="M302" s="105" t="s">
        <v>466</v>
      </c>
      <c r="N302" s="149">
        <v>1</v>
      </c>
      <c r="O302" s="110">
        <f t="shared" si="12"/>
        <v>24.75</v>
      </c>
      <c r="P302" s="169">
        <v>43146</v>
      </c>
      <c r="Q302" s="170" t="s">
        <v>521</v>
      </c>
      <c r="R302" s="101" t="s">
        <v>439</v>
      </c>
    </row>
    <row r="303" spans="1:18" ht="90" x14ac:dyDescent="0.25">
      <c r="A303" s="105" t="s">
        <v>265</v>
      </c>
      <c r="B303" s="101" t="s">
        <v>266</v>
      </c>
      <c r="C303" s="102">
        <v>43140</v>
      </c>
      <c r="D303" s="148">
        <v>150000</v>
      </c>
      <c r="E303" s="153" t="s">
        <v>271</v>
      </c>
      <c r="F303" s="105">
        <v>139</v>
      </c>
      <c r="G303" s="151" t="s">
        <v>367</v>
      </c>
      <c r="I303" s="149">
        <v>1</v>
      </c>
      <c r="J303" s="106">
        <v>24.75</v>
      </c>
      <c r="K303" s="106">
        <f>J303*I303</f>
        <v>24.75</v>
      </c>
      <c r="L303" s="108">
        <v>43028</v>
      </c>
      <c r="M303" s="105" t="s">
        <v>466</v>
      </c>
      <c r="N303" s="149">
        <v>1</v>
      </c>
      <c r="O303" s="110">
        <f t="shared" si="12"/>
        <v>24.75</v>
      </c>
      <c r="P303" s="169">
        <v>43146</v>
      </c>
      <c r="Q303" s="170" t="s">
        <v>521</v>
      </c>
      <c r="R303" s="101" t="s">
        <v>439</v>
      </c>
    </row>
    <row r="304" spans="1:18" ht="90" x14ac:dyDescent="0.25">
      <c r="A304" s="105" t="s">
        <v>265</v>
      </c>
      <c r="B304" s="101" t="s">
        <v>266</v>
      </c>
      <c r="C304" s="102">
        <v>43140</v>
      </c>
      <c r="D304" s="148">
        <v>150000</v>
      </c>
      <c r="E304" s="153" t="s">
        <v>271</v>
      </c>
      <c r="F304" s="105">
        <v>142</v>
      </c>
      <c r="G304" s="151" t="s">
        <v>369</v>
      </c>
      <c r="I304" s="149">
        <v>1</v>
      </c>
      <c r="J304" s="106">
        <v>4.18</v>
      </c>
      <c r="L304" s="108">
        <v>43028</v>
      </c>
      <c r="M304" s="105" t="s">
        <v>474</v>
      </c>
      <c r="N304" s="149">
        <v>1</v>
      </c>
      <c r="O304" s="110">
        <f t="shared" si="12"/>
        <v>4.18</v>
      </c>
      <c r="P304" s="108" t="s">
        <v>511</v>
      </c>
      <c r="Q304" s="108" t="s">
        <v>519</v>
      </c>
      <c r="R304" s="101" t="s">
        <v>439</v>
      </c>
    </row>
    <row r="305" spans="1:18" ht="90" x14ac:dyDescent="0.25">
      <c r="A305" s="105" t="s">
        <v>265</v>
      </c>
      <c r="B305" s="101" t="s">
        <v>266</v>
      </c>
      <c r="C305" s="102">
        <v>43140</v>
      </c>
      <c r="D305" s="148">
        <v>150000</v>
      </c>
      <c r="E305" s="153" t="s">
        <v>271</v>
      </c>
      <c r="F305" s="105">
        <v>143</v>
      </c>
      <c r="G305" s="151" t="s">
        <v>370</v>
      </c>
      <c r="I305" s="149">
        <v>1</v>
      </c>
      <c r="J305" s="106">
        <v>3</v>
      </c>
      <c r="L305" s="108">
        <v>43028</v>
      </c>
      <c r="M305" s="105" t="s">
        <v>474</v>
      </c>
      <c r="N305" s="149">
        <v>1</v>
      </c>
      <c r="O305" s="110">
        <f t="shared" si="12"/>
        <v>3</v>
      </c>
      <c r="P305" s="108" t="s">
        <v>511</v>
      </c>
      <c r="Q305" s="108" t="s">
        <v>519</v>
      </c>
      <c r="R305" s="101" t="s">
        <v>439</v>
      </c>
    </row>
    <row r="306" spans="1:18" ht="105" x14ac:dyDescent="0.25">
      <c r="A306" s="105" t="s">
        <v>265</v>
      </c>
      <c r="B306" s="101" t="s">
        <v>266</v>
      </c>
      <c r="C306" s="102">
        <v>43140</v>
      </c>
      <c r="D306" s="148">
        <v>150000</v>
      </c>
      <c r="E306" s="153" t="s">
        <v>271</v>
      </c>
      <c r="F306" s="105">
        <v>144</v>
      </c>
      <c r="G306" s="151" t="s">
        <v>371</v>
      </c>
      <c r="I306" s="149">
        <v>1</v>
      </c>
      <c r="J306" s="106">
        <v>7.6</v>
      </c>
      <c r="K306" s="106">
        <f>J306*I306</f>
        <v>7.6</v>
      </c>
      <c r="L306" s="108">
        <v>43028</v>
      </c>
      <c r="M306" s="105" t="s">
        <v>466</v>
      </c>
      <c r="N306" s="149">
        <v>1</v>
      </c>
      <c r="O306" s="110">
        <f t="shared" si="12"/>
        <v>7.6</v>
      </c>
      <c r="P306" s="169">
        <v>43146</v>
      </c>
      <c r="Q306" s="170" t="s">
        <v>521</v>
      </c>
      <c r="R306" s="101" t="s">
        <v>439</v>
      </c>
    </row>
    <row r="307" spans="1:18" ht="105" x14ac:dyDescent="0.25">
      <c r="A307" s="105" t="s">
        <v>265</v>
      </c>
      <c r="B307" s="101" t="s">
        <v>266</v>
      </c>
      <c r="C307" s="102">
        <v>43140</v>
      </c>
      <c r="D307" s="148">
        <v>150000</v>
      </c>
      <c r="E307" s="153" t="s">
        <v>271</v>
      </c>
      <c r="F307" s="105">
        <v>145</v>
      </c>
      <c r="G307" s="151" t="s">
        <v>372</v>
      </c>
      <c r="I307" s="149">
        <v>1</v>
      </c>
      <c r="J307" s="106">
        <v>7.61</v>
      </c>
      <c r="K307" s="106">
        <f>J307*I307</f>
        <v>7.61</v>
      </c>
      <c r="L307" s="108">
        <v>43028</v>
      </c>
      <c r="M307" s="105" t="s">
        <v>474</v>
      </c>
      <c r="N307" s="149">
        <v>1</v>
      </c>
      <c r="O307" s="110">
        <f t="shared" si="12"/>
        <v>7.61</v>
      </c>
      <c r="P307" s="108" t="s">
        <v>511</v>
      </c>
      <c r="Q307" s="108" t="s">
        <v>519</v>
      </c>
      <c r="R307" s="101" t="s">
        <v>439</v>
      </c>
    </row>
    <row r="308" spans="1:18" ht="120" x14ac:dyDescent="0.25">
      <c r="A308" s="105" t="s">
        <v>265</v>
      </c>
      <c r="B308" s="101" t="s">
        <v>266</v>
      </c>
      <c r="C308" s="102">
        <v>43140</v>
      </c>
      <c r="D308" s="148">
        <v>150000</v>
      </c>
      <c r="E308" s="153" t="s">
        <v>271</v>
      </c>
      <c r="F308" s="105">
        <v>148</v>
      </c>
      <c r="G308" s="151" t="s">
        <v>377</v>
      </c>
      <c r="I308" s="149">
        <v>1</v>
      </c>
      <c r="J308" s="106">
        <v>4.1500000000000004</v>
      </c>
      <c r="K308" s="106">
        <f t="shared" ref="K308:K371" si="13">J308*I308</f>
        <v>4.1500000000000004</v>
      </c>
      <c r="L308" s="108">
        <v>43028</v>
      </c>
      <c r="M308" s="105" t="s">
        <v>474</v>
      </c>
      <c r="N308" s="149">
        <v>1</v>
      </c>
      <c r="O308" s="110">
        <f t="shared" si="12"/>
        <v>4.1500000000000004</v>
      </c>
      <c r="P308" s="108" t="s">
        <v>511</v>
      </c>
      <c r="Q308" s="108" t="s">
        <v>519</v>
      </c>
      <c r="R308" s="101" t="s">
        <v>439</v>
      </c>
    </row>
    <row r="309" spans="1:18" ht="120" x14ac:dyDescent="0.25">
      <c r="A309" s="105" t="s">
        <v>265</v>
      </c>
      <c r="B309" s="101" t="s">
        <v>266</v>
      </c>
      <c r="C309" s="102">
        <v>43140</v>
      </c>
      <c r="D309" s="148">
        <v>150000</v>
      </c>
      <c r="E309" s="153" t="s">
        <v>271</v>
      </c>
      <c r="F309" s="105">
        <v>149</v>
      </c>
      <c r="G309" s="151" t="s">
        <v>378</v>
      </c>
      <c r="I309" s="149">
        <v>1</v>
      </c>
      <c r="J309" s="106">
        <v>6.26</v>
      </c>
      <c r="K309" s="106">
        <f t="shared" si="13"/>
        <v>6.26</v>
      </c>
      <c r="L309" s="108">
        <v>43028</v>
      </c>
      <c r="M309" s="105" t="s">
        <v>474</v>
      </c>
      <c r="N309" s="149">
        <v>1</v>
      </c>
      <c r="O309" s="110">
        <f t="shared" si="12"/>
        <v>6.26</v>
      </c>
      <c r="P309" s="108" t="s">
        <v>511</v>
      </c>
      <c r="Q309" s="108" t="s">
        <v>519</v>
      </c>
      <c r="R309" s="101" t="s">
        <v>439</v>
      </c>
    </row>
    <row r="310" spans="1:18" ht="120" x14ac:dyDescent="0.25">
      <c r="A310" s="105" t="s">
        <v>265</v>
      </c>
      <c r="B310" s="101" t="s">
        <v>266</v>
      </c>
      <c r="C310" s="102">
        <v>43140</v>
      </c>
      <c r="D310" s="148">
        <v>150000</v>
      </c>
      <c r="E310" s="153" t="s">
        <v>271</v>
      </c>
      <c r="F310" s="105">
        <v>150</v>
      </c>
      <c r="G310" s="151" t="s">
        <v>376</v>
      </c>
      <c r="I310" s="149">
        <v>1</v>
      </c>
      <c r="J310" s="106">
        <v>5.83</v>
      </c>
      <c r="K310" s="106">
        <f t="shared" si="13"/>
        <v>5.83</v>
      </c>
      <c r="L310" s="108">
        <v>43028</v>
      </c>
      <c r="M310" s="105" t="s">
        <v>466</v>
      </c>
      <c r="N310" s="149">
        <v>1</v>
      </c>
      <c r="O310" s="110">
        <f t="shared" si="12"/>
        <v>5.83</v>
      </c>
      <c r="P310" s="169">
        <v>43146</v>
      </c>
      <c r="Q310" s="170" t="s">
        <v>521</v>
      </c>
      <c r="R310" s="101" t="s">
        <v>439</v>
      </c>
    </row>
    <row r="311" spans="1:18" ht="120" x14ac:dyDescent="0.25">
      <c r="A311" s="105" t="s">
        <v>265</v>
      </c>
      <c r="B311" s="101" t="s">
        <v>266</v>
      </c>
      <c r="C311" s="102">
        <v>43140</v>
      </c>
      <c r="D311" s="148">
        <v>150000</v>
      </c>
      <c r="E311" s="153" t="s">
        <v>271</v>
      </c>
      <c r="F311" s="105">
        <v>153</v>
      </c>
      <c r="G311" s="151" t="s">
        <v>381</v>
      </c>
      <c r="I311" s="149">
        <v>1</v>
      </c>
      <c r="J311" s="106">
        <v>2.66</v>
      </c>
      <c r="K311" s="106">
        <f t="shared" si="13"/>
        <v>2.66</v>
      </c>
      <c r="L311" s="108">
        <v>43028</v>
      </c>
      <c r="M311" s="105" t="s">
        <v>474</v>
      </c>
      <c r="N311" s="149">
        <v>1</v>
      </c>
      <c r="O311" s="110">
        <f t="shared" si="12"/>
        <v>2.66</v>
      </c>
      <c r="P311" s="108" t="s">
        <v>511</v>
      </c>
      <c r="Q311" s="108" t="s">
        <v>519</v>
      </c>
      <c r="R311" s="101" t="s">
        <v>439</v>
      </c>
    </row>
    <row r="312" spans="1:18" ht="120" x14ac:dyDescent="0.25">
      <c r="A312" s="105" t="s">
        <v>265</v>
      </c>
      <c r="B312" s="101" t="s">
        <v>266</v>
      </c>
      <c r="C312" s="102">
        <v>43140</v>
      </c>
      <c r="D312" s="148">
        <v>150000</v>
      </c>
      <c r="E312" s="153" t="s">
        <v>271</v>
      </c>
      <c r="F312" s="105">
        <v>155</v>
      </c>
      <c r="G312" s="151" t="s">
        <v>383</v>
      </c>
      <c r="I312" s="149">
        <v>1</v>
      </c>
      <c r="J312" s="106">
        <v>4.1900000000000004</v>
      </c>
      <c r="K312" s="106">
        <f t="shared" si="13"/>
        <v>4.1900000000000004</v>
      </c>
      <c r="L312" s="108">
        <v>43028</v>
      </c>
      <c r="M312" s="105" t="s">
        <v>474</v>
      </c>
      <c r="N312" s="149">
        <v>1</v>
      </c>
      <c r="O312" s="110">
        <f t="shared" si="12"/>
        <v>4.1900000000000004</v>
      </c>
      <c r="P312" s="108" t="s">
        <v>511</v>
      </c>
      <c r="Q312" s="108" t="s">
        <v>519</v>
      </c>
      <c r="R312" s="101" t="s">
        <v>439</v>
      </c>
    </row>
    <row r="313" spans="1:18" ht="120" x14ac:dyDescent="0.25">
      <c r="A313" s="105" t="s">
        <v>265</v>
      </c>
      <c r="B313" s="101" t="s">
        <v>266</v>
      </c>
      <c r="C313" s="102">
        <v>43140</v>
      </c>
      <c r="D313" s="148">
        <v>150000</v>
      </c>
      <c r="E313" s="153" t="s">
        <v>271</v>
      </c>
      <c r="F313" s="105">
        <v>156</v>
      </c>
      <c r="G313" s="151" t="s">
        <v>384</v>
      </c>
      <c r="I313" s="149">
        <v>1</v>
      </c>
      <c r="J313" s="106">
        <v>4.12</v>
      </c>
      <c r="K313" s="106">
        <f t="shared" si="13"/>
        <v>4.12</v>
      </c>
      <c r="L313" s="108">
        <v>43028</v>
      </c>
      <c r="M313" s="105" t="s">
        <v>474</v>
      </c>
      <c r="N313" s="149">
        <v>1</v>
      </c>
      <c r="O313" s="110">
        <f t="shared" si="12"/>
        <v>4.12</v>
      </c>
      <c r="P313" s="108" t="s">
        <v>511</v>
      </c>
      <c r="Q313" s="108" t="s">
        <v>519</v>
      </c>
      <c r="R313" s="101" t="s">
        <v>439</v>
      </c>
    </row>
    <row r="314" spans="1:18" ht="120" x14ac:dyDescent="0.25">
      <c r="A314" s="105" t="s">
        <v>265</v>
      </c>
      <c r="B314" s="101" t="s">
        <v>266</v>
      </c>
      <c r="C314" s="102">
        <v>43140</v>
      </c>
      <c r="D314" s="148">
        <v>150000</v>
      </c>
      <c r="E314" s="153" t="s">
        <v>271</v>
      </c>
      <c r="F314" s="105">
        <v>157</v>
      </c>
      <c r="G314" s="151" t="s">
        <v>385</v>
      </c>
      <c r="I314" s="149">
        <v>1</v>
      </c>
      <c r="J314" s="106">
        <v>5.52</v>
      </c>
      <c r="K314" s="106">
        <f t="shared" si="13"/>
        <v>5.52</v>
      </c>
      <c r="L314" s="108">
        <v>43028</v>
      </c>
      <c r="M314" s="105" t="s">
        <v>474</v>
      </c>
      <c r="N314" s="149">
        <v>1</v>
      </c>
      <c r="O314" s="110">
        <f t="shared" si="12"/>
        <v>5.52</v>
      </c>
      <c r="P314" s="108" t="s">
        <v>511</v>
      </c>
      <c r="Q314" s="108" t="s">
        <v>519</v>
      </c>
      <c r="R314" s="101" t="s">
        <v>439</v>
      </c>
    </row>
    <row r="315" spans="1:18" ht="120" x14ac:dyDescent="0.25">
      <c r="A315" s="105" t="s">
        <v>265</v>
      </c>
      <c r="B315" s="101" t="s">
        <v>266</v>
      </c>
      <c r="C315" s="102">
        <v>43140</v>
      </c>
      <c r="D315" s="148">
        <v>150000</v>
      </c>
      <c r="E315" s="153" t="s">
        <v>271</v>
      </c>
      <c r="F315" s="105">
        <v>158</v>
      </c>
      <c r="G315" s="151" t="s">
        <v>386</v>
      </c>
      <c r="I315" s="149">
        <v>1</v>
      </c>
      <c r="J315" s="106">
        <v>7.02</v>
      </c>
      <c r="K315" s="106">
        <f t="shared" si="13"/>
        <v>7.02</v>
      </c>
      <c r="L315" s="108">
        <v>43028</v>
      </c>
      <c r="M315" s="105" t="s">
        <v>474</v>
      </c>
      <c r="N315" s="149">
        <v>1</v>
      </c>
      <c r="O315" s="110">
        <f t="shared" si="12"/>
        <v>7.02</v>
      </c>
      <c r="P315" s="108" t="s">
        <v>511</v>
      </c>
      <c r="Q315" s="108" t="s">
        <v>519</v>
      </c>
      <c r="R315" s="101" t="s">
        <v>439</v>
      </c>
    </row>
    <row r="316" spans="1:18" ht="45" x14ac:dyDescent="0.25">
      <c r="A316" s="105" t="s">
        <v>265</v>
      </c>
      <c r="B316" s="101" t="s">
        <v>266</v>
      </c>
      <c r="C316" s="102">
        <v>43140</v>
      </c>
      <c r="D316" s="148">
        <v>150200</v>
      </c>
      <c r="E316" s="153" t="s">
        <v>273</v>
      </c>
      <c r="F316" s="105">
        <v>27</v>
      </c>
      <c r="G316" s="151" t="s">
        <v>456</v>
      </c>
      <c r="I316" s="149">
        <v>10</v>
      </c>
      <c r="J316" s="106">
        <v>97.46</v>
      </c>
      <c r="K316" s="106">
        <f t="shared" si="13"/>
        <v>974.59999999999991</v>
      </c>
      <c r="L316" s="108">
        <v>43028</v>
      </c>
      <c r="M316" s="105" t="s">
        <v>468</v>
      </c>
      <c r="N316" s="149">
        <v>10</v>
      </c>
      <c r="O316" s="110">
        <f t="shared" si="12"/>
        <v>974.59999999999991</v>
      </c>
      <c r="P316" s="156">
        <v>43123</v>
      </c>
      <c r="Q316" s="155" t="s">
        <v>500</v>
      </c>
      <c r="R316" s="95" t="s">
        <v>439</v>
      </c>
    </row>
    <row r="317" spans="1:18" ht="30" x14ac:dyDescent="0.25">
      <c r="A317" s="105" t="s">
        <v>265</v>
      </c>
      <c r="B317" s="101" t="s">
        <v>266</v>
      </c>
      <c r="C317" s="102">
        <v>43140</v>
      </c>
      <c r="D317" s="147">
        <v>150200</v>
      </c>
      <c r="E317" s="152" t="s">
        <v>273</v>
      </c>
      <c r="F317" s="105">
        <v>78</v>
      </c>
      <c r="G317" s="151" t="s">
        <v>457</v>
      </c>
      <c r="I317" s="150">
        <v>100</v>
      </c>
      <c r="J317" s="106">
        <v>14</v>
      </c>
      <c r="K317" s="106">
        <f t="shared" si="13"/>
        <v>1400</v>
      </c>
      <c r="L317" s="108">
        <v>43028</v>
      </c>
      <c r="M317" s="105" t="s">
        <v>474</v>
      </c>
      <c r="N317" s="150">
        <v>3</v>
      </c>
      <c r="O317" s="110">
        <f t="shared" si="12"/>
        <v>42</v>
      </c>
      <c r="P317" s="108" t="s">
        <v>511</v>
      </c>
      <c r="Q317" s="108" t="s">
        <v>519</v>
      </c>
      <c r="R317" s="101" t="s">
        <v>439</v>
      </c>
    </row>
    <row r="318" spans="1:18" ht="60" x14ac:dyDescent="0.25">
      <c r="A318" s="105" t="s">
        <v>265</v>
      </c>
      <c r="B318" s="101" t="s">
        <v>266</v>
      </c>
      <c r="C318" s="102">
        <v>43140</v>
      </c>
      <c r="D318" s="148">
        <v>150200</v>
      </c>
      <c r="E318" s="153" t="s">
        <v>273</v>
      </c>
      <c r="F318" s="105">
        <v>81</v>
      </c>
      <c r="G318" s="151" t="s">
        <v>326</v>
      </c>
      <c r="I318" s="149">
        <v>10</v>
      </c>
      <c r="J318" s="106">
        <v>1.54</v>
      </c>
      <c r="K318" s="106">
        <f t="shared" si="13"/>
        <v>15.4</v>
      </c>
      <c r="L318" s="108">
        <v>43028</v>
      </c>
      <c r="M318" s="105" t="s">
        <v>474</v>
      </c>
      <c r="N318" s="149">
        <v>10</v>
      </c>
      <c r="O318" s="110">
        <f t="shared" si="12"/>
        <v>15.4</v>
      </c>
      <c r="P318" s="108" t="s">
        <v>511</v>
      </c>
      <c r="Q318" s="108" t="s">
        <v>519</v>
      </c>
      <c r="R318" s="101" t="s">
        <v>439</v>
      </c>
    </row>
    <row r="319" spans="1:18" ht="45" x14ac:dyDescent="0.25">
      <c r="A319" s="105" t="s">
        <v>265</v>
      </c>
      <c r="B319" s="101" t="s">
        <v>266</v>
      </c>
      <c r="C319" s="102">
        <v>43140</v>
      </c>
      <c r="D319" s="148">
        <v>220200</v>
      </c>
      <c r="E319" s="153" t="s">
        <v>461</v>
      </c>
      <c r="F319" s="105">
        <v>17</v>
      </c>
      <c r="G319" s="151" t="s">
        <v>284</v>
      </c>
      <c r="I319" s="149">
        <v>60</v>
      </c>
      <c r="J319" s="106">
        <v>1</v>
      </c>
      <c r="K319" s="106">
        <f t="shared" si="13"/>
        <v>60</v>
      </c>
      <c r="L319" s="108">
        <v>43028</v>
      </c>
      <c r="M319" s="105" t="s">
        <v>471</v>
      </c>
      <c r="N319" s="149">
        <v>60</v>
      </c>
      <c r="O319" s="110">
        <f t="shared" si="12"/>
        <v>60</v>
      </c>
      <c r="P319" s="108" t="s">
        <v>504</v>
      </c>
      <c r="R319" s="101" t="s">
        <v>505</v>
      </c>
    </row>
    <row r="320" spans="1:18" ht="45" x14ac:dyDescent="0.25">
      <c r="A320" s="105" t="s">
        <v>265</v>
      </c>
      <c r="B320" s="101" t="s">
        <v>266</v>
      </c>
      <c r="C320" s="102">
        <v>43140</v>
      </c>
      <c r="D320" s="148">
        <v>220200</v>
      </c>
      <c r="E320" s="153" t="s">
        <v>461</v>
      </c>
      <c r="F320" s="105">
        <v>18</v>
      </c>
      <c r="G320" s="151" t="s">
        <v>285</v>
      </c>
      <c r="I320" s="149">
        <v>60</v>
      </c>
      <c r="J320" s="106">
        <v>0.98</v>
      </c>
      <c r="K320" s="106">
        <f t="shared" si="13"/>
        <v>58.8</v>
      </c>
      <c r="L320" s="108">
        <v>43028</v>
      </c>
      <c r="M320" s="105" t="s">
        <v>471</v>
      </c>
      <c r="N320" s="149">
        <v>60</v>
      </c>
      <c r="O320" s="110">
        <f t="shared" si="12"/>
        <v>58.8</v>
      </c>
      <c r="P320" s="108" t="s">
        <v>504</v>
      </c>
      <c r="R320" s="101" t="s">
        <v>505</v>
      </c>
    </row>
    <row r="321" spans="1:18" ht="45" x14ac:dyDescent="0.25">
      <c r="A321" s="105" t="s">
        <v>265</v>
      </c>
      <c r="B321" s="101" t="s">
        <v>266</v>
      </c>
      <c r="C321" s="102">
        <v>43140</v>
      </c>
      <c r="D321" s="148">
        <v>220200</v>
      </c>
      <c r="E321" s="153" t="s">
        <v>461</v>
      </c>
      <c r="F321" s="105">
        <v>19</v>
      </c>
      <c r="G321" s="151" t="s">
        <v>286</v>
      </c>
      <c r="I321" s="149">
        <v>60</v>
      </c>
      <c r="J321" s="106">
        <v>2.61</v>
      </c>
      <c r="K321" s="106">
        <f t="shared" si="13"/>
        <v>156.6</v>
      </c>
      <c r="L321" s="108">
        <v>43028</v>
      </c>
      <c r="M321" s="105" t="s">
        <v>474</v>
      </c>
      <c r="N321" s="149">
        <v>60</v>
      </c>
      <c r="O321" s="110">
        <f t="shared" si="12"/>
        <v>156.6</v>
      </c>
      <c r="P321" s="108" t="s">
        <v>511</v>
      </c>
      <c r="Q321" s="108" t="s">
        <v>519</v>
      </c>
      <c r="R321" s="101" t="s">
        <v>439</v>
      </c>
    </row>
    <row r="322" spans="1:18" ht="105" x14ac:dyDescent="0.25">
      <c r="A322" s="105" t="s">
        <v>265</v>
      </c>
      <c r="B322" s="101" t="s">
        <v>266</v>
      </c>
      <c r="C322" s="102">
        <v>43140</v>
      </c>
      <c r="D322" s="148">
        <v>220200</v>
      </c>
      <c r="E322" s="153" t="s">
        <v>461</v>
      </c>
      <c r="F322" s="105">
        <v>22</v>
      </c>
      <c r="G322" s="151" t="s">
        <v>415</v>
      </c>
      <c r="I322" s="149">
        <v>5</v>
      </c>
      <c r="J322" s="106">
        <v>11.44</v>
      </c>
      <c r="K322" s="106">
        <f t="shared" si="13"/>
        <v>57.199999999999996</v>
      </c>
      <c r="L322" s="108">
        <v>43028</v>
      </c>
      <c r="M322" s="105" t="s">
        <v>474</v>
      </c>
      <c r="N322" s="149">
        <v>5</v>
      </c>
      <c r="O322" s="110">
        <f t="shared" si="12"/>
        <v>57.199999999999996</v>
      </c>
      <c r="P322" s="108" t="s">
        <v>511</v>
      </c>
      <c r="Q322" s="108" t="s">
        <v>519</v>
      </c>
      <c r="R322" s="101" t="s">
        <v>439</v>
      </c>
    </row>
    <row r="323" spans="1:18" ht="105" x14ac:dyDescent="0.25">
      <c r="A323" s="105" t="s">
        <v>265</v>
      </c>
      <c r="B323" s="101" t="s">
        <v>266</v>
      </c>
      <c r="C323" s="102">
        <v>43140</v>
      </c>
      <c r="D323" s="148">
        <v>220200</v>
      </c>
      <c r="E323" s="153" t="s">
        <v>461</v>
      </c>
      <c r="F323" s="105">
        <v>23</v>
      </c>
      <c r="G323" s="151" t="s">
        <v>416</v>
      </c>
      <c r="I323" s="149">
        <v>5</v>
      </c>
      <c r="J323" s="106">
        <v>11.33</v>
      </c>
      <c r="K323" s="106">
        <f t="shared" si="13"/>
        <v>56.65</v>
      </c>
      <c r="L323" s="108">
        <v>43028</v>
      </c>
      <c r="M323" s="105" t="s">
        <v>474</v>
      </c>
      <c r="N323" s="149">
        <v>5</v>
      </c>
      <c r="O323" s="110">
        <f t="shared" si="12"/>
        <v>56.65</v>
      </c>
      <c r="P323" s="108" t="s">
        <v>511</v>
      </c>
      <c r="Q323" s="108" t="s">
        <v>519</v>
      </c>
      <c r="R323" s="101" t="s">
        <v>439</v>
      </c>
    </row>
    <row r="324" spans="1:18" ht="60" x14ac:dyDescent="0.25">
      <c r="A324" s="105" t="s">
        <v>265</v>
      </c>
      <c r="B324" s="101" t="s">
        <v>266</v>
      </c>
      <c r="C324" s="102">
        <v>43140</v>
      </c>
      <c r="D324" s="148">
        <v>220200</v>
      </c>
      <c r="E324" s="153" t="s">
        <v>461</v>
      </c>
      <c r="F324" s="105">
        <v>34</v>
      </c>
      <c r="G324" s="151" t="s">
        <v>292</v>
      </c>
      <c r="I324" s="149">
        <v>5</v>
      </c>
      <c r="J324" s="106">
        <v>1.1000000000000001</v>
      </c>
      <c r="K324" s="106">
        <f t="shared" si="13"/>
        <v>5.5</v>
      </c>
      <c r="L324" s="108">
        <v>43028</v>
      </c>
      <c r="M324" s="108" t="s">
        <v>466</v>
      </c>
      <c r="N324" s="149">
        <v>5</v>
      </c>
      <c r="O324" s="110">
        <f t="shared" si="12"/>
        <v>5.5</v>
      </c>
      <c r="P324" s="169">
        <v>43146</v>
      </c>
      <c r="Q324" s="170" t="s">
        <v>521</v>
      </c>
      <c r="R324" s="101" t="s">
        <v>439</v>
      </c>
    </row>
    <row r="325" spans="1:18" ht="60" x14ac:dyDescent="0.25">
      <c r="A325" s="105" t="s">
        <v>265</v>
      </c>
      <c r="B325" s="101" t="s">
        <v>266</v>
      </c>
      <c r="C325" s="102">
        <v>43140</v>
      </c>
      <c r="D325" s="148">
        <v>220200</v>
      </c>
      <c r="E325" s="153" t="s">
        <v>461</v>
      </c>
      <c r="F325" s="105">
        <v>35</v>
      </c>
      <c r="G325" s="151" t="s">
        <v>295</v>
      </c>
      <c r="I325" s="149">
        <v>5</v>
      </c>
      <c r="J325" s="106">
        <v>1.49</v>
      </c>
      <c r="K325" s="106">
        <f t="shared" si="13"/>
        <v>7.45</v>
      </c>
      <c r="L325" s="108">
        <v>43028</v>
      </c>
      <c r="M325" s="105" t="s">
        <v>474</v>
      </c>
      <c r="N325" s="149">
        <v>5</v>
      </c>
      <c r="O325" s="110">
        <f t="shared" si="12"/>
        <v>7.45</v>
      </c>
      <c r="P325" s="108" t="s">
        <v>511</v>
      </c>
      <c r="Q325" s="108" t="s">
        <v>519</v>
      </c>
      <c r="R325" s="101" t="s">
        <v>439</v>
      </c>
    </row>
    <row r="326" spans="1:18" ht="75" x14ac:dyDescent="0.25">
      <c r="A326" s="105" t="s">
        <v>265</v>
      </c>
      <c r="B326" s="101" t="s">
        <v>266</v>
      </c>
      <c r="C326" s="102">
        <v>43140</v>
      </c>
      <c r="D326" s="148">
        <v>220200</v>
      </c>
      <c r="E326" s="153" t="s">
        <v>461</v>
      </c>
      <c r="F326" s="105">
        <v>47</v>
      </c>
      <c r="G326" s="151" t="s">
        <v>304</v>
      </c>
      <c r="I326" s="149">
        <v>1</v>
      </c>
      <c r="J326" s="106">
        <v>160</v>
      </c>
      <c r="K326" s="106">
        <f t="shared" si="13"/>
        <v>160</v>
      </c>
      <c r="L326" s="108">
        <v>43028</v>
      </c>
      <c r="M326" s="105" t="s">
        <v>474</v>
      </c>
      <c r="N326" s="149">
        <v>1</v>
      </c>
      <c r="O326" s="110">
        <f t="shared" si="12"/>
        <v>160</v>
      </c>
      <c r="P326" s="108" t="s">
        <v>511</v>
      </c>
      <c r="Q326" s="108" t="s">
        <v>519</v>
      </c>
      <c r="R326" s="101" t="s">
        <v>439</v>
      </c>
    </row>
    <row r="327" spans="1:18" ht="45" x14ac:dyDescent="0.25">
      <c r="A327" s="105" t="s">
        <v>265</v>
      </c>
      <c r="B327" s="101" t="s">
        <v>266</v>
      </c>
      <c r="C327" s="102">
        <v>43140</v>
      </c>
      <c r="D327" s="148">
        <v>220200</v>
      </c>
      <c r="E327" s="153" t="s">
        <v>461</v>
      </c>
      <c r="F327" s="105">
        <v>51</v>
      </c>
      <c r="G327" s="151" t="s">
        <v>455</v>
      </c>
      <c r="I327" s="149">
        <v>2</v>
      </c>
      <c r="J327" s="106">
        <v>19.100000000000001</v>
      </c>
      <c r="K327" s="106">
        <f t="shared" si="13"/>
        <v>38.200000000000003</v>
      </c>
      <c r="L327" s="108">
        <v>43028</v>
      </c>
      <c r="M327" s="105" t="s">
        <v>470</v>
      </c>
      <c r="N327" s="149">
        <v>2</v>
      </c>
      <c r="O327" s="110">
        <f t="shared" si="12"/>
        <v>38.200000000000003</v>
      </c>
      <c r="P327" s="158">
        <v>43070</v>
      </c>
      <c r="Q327" s="159" t="s">
        <v>478</v>
      </c>
      <c r="R327" s="101" t="s">
        <v>439</v>
      </c>
    </row>
    <row r="328" spans="1:18" ht="75" x14ac:dyDescent="0.25">
      <c r="A328" s="105" t="s">
        <v>265</v>
      </c>
      <c r="B328" s="101" t="s">
        <v>266</v>
      </c>
      <c r="C328" s="102">
        <v>43140</v>
      </c>
      <c r="D328" s="148">
        <v>220200</v>
      </c>
      <c r="E328" s="153" t="s">
        <v>461</v>
      </c>
      <c r="F328" s="105">
        <v>52</v>
      </c>
      <c r="G328" s="151" t="s">
        <v>429</v>
      </c>
      <c r="I328" s="149">
        <v>2</v>
      </c>
      <c r="J328" s="106">
        <v>24.49</v>
      </c>
      <c r="K328" s="106">
        <f t="shared" si="13"/>
        <v>48.98</v>
      </c>
      <c r="L328" s="108">
        <v>43028</v>
      </c>
      <c r="M328" s="105" t="s">
        <v>474</v>
      </c>
      <c r="N328" s="149">
        <v>2</v>
      </c>
      <c r="O328" s="110">
        <f t="shared" si="12"/>
        <v>48.98</v>
      </c>
      <c r="P328" s="108" t="s">
        <v>511</v>
      </c>
      <c r="Q328" s="108" t="s">
        <v>519</v>
      </c>
      <c r="R328" s="101" t="s">
        <v>439</v>
      </c>
    </row>
    <row r="329" spans="1:18" ht="60" x14ac:dyDescent="0.25">
      <c r="A329" s="105" t="s">
        <v>265</v>
      </c>
      <c r="B329" s="101" t="s">
        <v>266</v>
      </c>
      <c r="C329" s="102">
        <v>43140</v>
      </c>
      <c r="D329" s="147">
        <v>220200</v>
      </c>
      <c r="E329" s="152" t="s">
        <v>461</v>
      </c>
      <c r="F329" s="105">
        <v>78</v>
      </c>
      <c r="G329" s="151" t="s">
        <v>457</v>
      </c>
      <c r="I329" s="150">
        <v>5</v>
      </c>
      <c r="J329" s="106">
        <v>14</v>
      </c>
      <c r="K329" s="106">
        <f t="shared" si="13"/>
        <v>70</v>
      </c>
      <c r="L329" s="108">
        <v>43028</v>
      </c>
      <c r="M329" s="105" t="s">
        <v>474</v>
      </c>
      <c r="N329" s="150">
        <v>3</v>
      </c>
      <c r="O329" s="110">
        <f t="shared" si="12"/>
        <v>42</v>
      </c>
      <c r="P329" s="108" t="s">
        <v>511</v>
      </c>
      <c r="Q329" s="108" t="s">
        <v>519</v>
      </c>
      <c r="R329" s="101" t="s">
        <v>516</v>
      </c>
    </row>
    <row r="330" spans="1:18" ht="75" x14ac:dyDescent="0.25">
      <c r="A330" s="105" t="s">
        <v>265</v>
      </c>
      <c r="B330" s="101" t="s">
        <v>266</v>
      </c>
      <c r="C330" s="102">
        <v>43140</v>
      </c>
      <c r="D330" s="148">
        <v>220500</v>
      </c>
      <c r="E330" s="153" t="s">
        <v>462</v>
      </c>
      <c r="F330" s="105">
        <v>52</v>
      </c>
      <c r="G330" s="151" t="s">
        <v>429</v>
      </c>
      <c r="I330" s="149">
        <v>1</v>
      </c>
      <c r="J330" s="106">
        <v>24.49</v>
      </c>
      <c r="K330" s="106">
        <f t="shared" si="13"/>
        <v>24.49</v>
      </c>
      <c r="L330" s="108">
        <v>43028</v>
      </c>
      <c r="M330" s="105" t="s">
        <v>474</v>
      </c>
      <c r="N330" s="149">
        <v>1</v>
      </c>
      <c r="O330" s="110">
        <f t="shared" si="12"/>
        <v>24.49</v>
      </c>
      <c r="P330" s="108" t="s">
        <v>511</v>
      </c>
      <c r="Q330" s="108" t="s">
        <v>519</v>
      </c>
      <c r="R330" s="101" t="s">
        <v>439</v>
      </c>
    </row>
    <row r="331" spans="1:18" ht="75" x14ac:dyDescent="0.25">
      <c r="A331" s="105" t="s">
        <v>265</v>
      </c>
      <c r="B331" s="101" t="s">
        <v>266</v>
      </c>
      <c r="C331" s="102">
        <v>43140</v>
      </c>
      <c r="D331" s="148">
        <v>230300</v>
      </c>
      <c r="E331" s="153" t="s">
        <v>463</v>
      </c>
      <c r="F331" s="105">
        <v>1</v>
      </c>
      <c r="G331" s="151" t="s">
        <v>276</v>
      </c>
      <c r="I331" s="149">
        <v>2</v>
      </c>
      <c r="J331" s="106">
        <v>24.32</v>
      </c>
      <c r="K331" s="106">
        <f t="shared" si="13"/>
        <v>48.64</v>
      </c>
      <c r="L331" s="108">
        <v>43028</v>
      </c>
      <c r="M331" s="105" t="s">
        <v>474</v>
      </c>
      <c r="N331" s="149">
        <v>2</v>
      </c>
      <c r="O331" s="110">
        <f t="shared" si="12"/>
        <v>48.64</v>
      </c>
      <c r="P331" s="108" t="s">
        <v>511</v>
      </c>
      <c r="Q331" s="108" t="s">
        <v>519</v>
      </c>
      <c r="R331" s="101" t="s">
        <v>439</v>
      </c>
    </row>
    <row r="332" spans="1:18" ht="60" x14ac:dyDescent="0.25">
      <c r="A332" s="105" t="s">
        <v>265</v>
      </c>
      <c r="B332" s="101" t="s">
        <v>266</v>
      </c>
      <c r="C332" s="102">
        <v>43140</v>
      </c>
      <c r="D332" s="148">
        <v>230300</v>
      </c>
      <c r="E332" s="153" t="s">
        <v>463</v>
      </c>
      <c r="F332" s="105">
        <v>34</v>
      </c>
      <c r="G332" s="151" t="s">
        <v>292</v>
      </c>
      <c r="I332" s="149">
        <v>10</v>
      </c>
      <c r="J332" s="106">
        <v>1.1000000000000001</v>
      </c>
      <c r="K332" s="106">
        <f t="shared" si="13"/>
        <v>11</v>
      </c>
      <c r="L332" s="108">
        <v>43028</v>
      </c>
      <c r="M332" s="108" t="s">
        <v>466</v>
      </c>
      <c r="N332" s="149">
        <v>10</v>
      </c>
      <c r="O332" s="110">
        <f t="shared" si="12"/>
        <v>11</v>
      </c>
      <c r="P332" s="169">
        <v>43146</v>
      </c>
      <c r="Q332" s="170" t="s">
        <v>521</v>
      </c>
      <c r="R332" s="101" t="s">
        <v>439</v>
      </c>
    </row>
    <row r="333" spans="1:18" ht="60" x14ac:dyDescent="0.25">
      <c r="A333" s="105" t="s">
        <v>265</v>
      </c>
      <c r="B333" s="101" t="s">
        <v>266</v>
      </c>
      <c r="C333" s="102">
        <v>43140</v>
      </c>
      <c r="D333" s="148">
        <v>230300</v>
      </c>
      <c r="E333" s="153" t="s">
        <v>463</v>
      </c>
      <c r="F333" s="105">
        <v>35</v>
      </c>
      <c r="G333" s="151" t="s">
        <v>295</v>
      </c>
      <c r="I333" s="149">
        <v>10</v>
      </c>
      <c r="J333" s="106">
        <v>1.49</v>
      </c>
      <c r="K333" s="106">
        <f t="shared" si="13"/>
        <v>14.9</v>
      </c>
      <c r="L333" s="108">
        <v>43028</v>
      </c>
      <c r="M333" s="105" t="s">
        <v>474</v>
      </c>
      <c r="N333" s="149">
        <v>10</v>
      </c>
      <c r="O333" s="110">
        <f t="shared" si="12"/>
        <v>14.9</v>
      </c>
      <c r="P333" s="108" t="s">
        <v>511</v>
      </c>
      <c r="Q333" s="108" t="s">
        <v>519</v>
      </c>
      <c r="R333" s="101" t="s">
        <v>439</v>
      </c>
    </row>
    <row r="334" spans="1:18" ht="75" x14ac:dyDescent="0.25">
      <c r="A334" s="105" t="s">
        <v>265</v>
      </c>
      <c r="B334" s="101" t="s">
        <v>266</v>
      </c>
      <c r="C334" s="102">
        <v>43140</v>
      </c>
      <c r="D334" s="148">
        <v>230300</v>
      </c>
      <c r="E334" s="153" t="s">
        <v>463</v>
      </c>
      <c r="F334" s="105">
        <v>47</v>
      </c>
      <c r="G334" s="151" t="s">
        <v>304</v>
      </c>
      <c r="I334" s="149">
        <v>1</v>
      </c>
      <c r="J334" s="106">
        <v>160</v>
      </c>
      <c r="K334" s="106">
        <f t="shared" si="13"/>
        <v>160</v>
      </c>
      <c r="L334" s="108">
        <v>43028</v>
      </c>
      <c r="M334" s="105" t="s">
        <v>474</v>
      </c>
      <c r="N334" s="149">
        <v>1</v>
      </c>
      <c r="O334" s="110">
        <f t="shared" si="12"/>
        <v>160</v>
      </c>
      <c r="P334" s="108" t="s">
        <v>511</v>
      </c>
      <c r="Q334" s="108" t="s">
        <v>519</v>
      </c>
      <c r="R334" s="101" t="s">
        <v>439</v>
      </c>
    </row>
    <row r="335" spans="1:18" ht="60" x14ac:dyDescent="0.25">
      <c r="A335" s="105" t="s">
        <v>265</v>
      </c>
      <c r="B335" s="101" t="s">
        <v>266</v>
      </c>
      <c r="C335" s="102">
        <v>43140</v>
      </c>
      <c r="D335" s="147">
        <v>230300</v>
      </c>
      <c r="E335" s="152" t="s">
        <v>463</v>
      </c>
      <c r="F335" s="105">
        <v>78</v>
      </c>
      <c r="G335" s="151" t="s">
        <v>457</v>
      </c>
      <c r="I335" s="150">
        <v>4</v>
      </c>
      <c r="J335" s="106">
        <v>14</v>
      </c>
      <c r="K335" s="106">
        <f t="shared" si="13"/>
        <v>56</v>
      </c>
      <c r="L335" s="108">
        <v>43028</v>
      </c>
      <c r="M335" s="105" t="s">
        <v>474</v>
      </c>
      <c r="N335" s="150">
        <v>3</v>
      </c>
      <c r="O335" s="110">
        <f t="shared" si="12"/>
        <v>42</v>
      </c>
      <c r="P335" s="108" t="s">
        <v>511</v>
      </c>
      <c r="Q335" s="108" t="s">
        <v>519</v>
      </c>
      <c r="R335" s="101" t="s">
        <v>516</v>
      </c>
    </row>
    <row r="336" spans="1:18" ht="75" x14ac:dyDescent="0.25">
      <c r="A336" s="105" t="s">
        <v>265</v>
      </c>
      <c r="B336" s="101" t="s">
        <v>266</v>
      </c>
      <c r="C336" s="102">
        <v>43140</v>
      </c>
      <c r="D336" s="148">
        <v>240000</v>
      </c>
      <c r="E336" s="153" t="s">
        <v>421</v>
      </c>
      <c r="F336" s="105">
        <v>1</v>
      </c>
      <c r="G336" s="151" t="s">
        <v>276</v>
      </c>
      <c r="I336" s="149">
        <v>2</v>
      </c>
      <c r="J336" s="106">
        <v>24.32</v>
      </c>
      <c r="K336" s="106">
        <f t="shared" si="13"/>
        <v>48.64</v>
      </c>
      <c r="L336" s="108">
        <v>43028</v>
      </c>
      <c r="M336" s="105" t="s">
        <v>474</v>
      </c>
      <c r="N336" s="149">
        <v>2</v>
      </c>
      <c r="O336" s="110">
        <f t="shared" si="12"/>
        <v>48.64</v>
      </c>
      <c r="P336" s="108" t="s">
        <v>511</v>
      </c>
      <c r="Q336" s="108" t="s">
        <v>519</v>
      </c>
      <c r="R336" s="101" t="s">
        <v>439</v>
      </c>
    </row>
    <row r="337" spans="1:18" ht="60" x14ac:dyDescent="0.25">
      <c r="A337" s="105" t="s">
        <v>265</v>
      </c>
      <c r="B337" s="101" t="s">
        <v>266</v>
      </c>
      <c r="C337" s="102">
        <v>43140</v>
      </c>
      <c r="D337" s="148">
        <v>240000</v>
      </c>
      <c r="E337" s="153" t="s">
        <v>421</v>
      </c>
      <c r="F337" s="105">
        <v>34</v>
      </c>
      <c r="G337" s="151" t="s">
        <v>292</v>
      </c>
      <c r="I337" s="149">
        <v>15</v>
      </c>
      <c r="J337" s="106">
        <v>1.1000000000000001</v>
      </c>
      <c r="K337" s="106">
        <f t="shared" si="13"/>
        <v>16.5</v>
      </c>
      <c r="L337" s="108">
        <v>43028</v>
      </c>
      <c r="M337" s="108" t="s">
        <v>466</v>
      </c>
      <c r="N337" s="149">
        <v>15</v>
      </c>
      <c r="O337" s="110">
        <f t="shared" si="12"/>
        <v>16.5</v>
      </c>
      <c r="P337" s="169">
        <v>43146</v>
      </c>
      <c r="Q337" s="170" t="s">
        <v>521</v>
      </c>
      <c r="R337" s="101" t="s">
        <v>439</v>
      </c>
    </row>
    <row r="338" spans="1:18" ht="45" x14ac:dyDescent="0.25">
      <c r="A338" s="105" t="s">
        <v>265</v>
      </c>
      <c r="B338" s="101" t="s">
        <v>266</v>
      </c>
      <c r="C338" s="102">
        <v>43140</v>
      </c>
      <c r="D338" s="148">
        <v>280300</v>
      </c>
      <c r="E338" s="153" t="s">
        <v>464</v>
      </c>
      <c r="F338" s="105">
        <v>17</v>
      </c>
      <c r="G338" s="151" t="s">
        <v>284</v>
      </c>
      <c r="I338" s="149">
        <v>30</v>
      </c>
      <c r="J338" s="106">
        <v>1</v>
      </c>
      <c r="K338" s="106">
        <f t="shared" si="13"/>
        <v>30</v>
      </c>
      <c r="L338" s="108">
        <v>43028</v>
      </c>
      <c r="M338" s="105" t="s">
        <v>471</v>
      </c>
      <c r="N338" s="149">
        <v>30</v>
      </c>
      <c r="O338" s="110">
        <f t="shared" si="12"/>
        <v>30</v>
      </c>
      <c r="P338" s="108" t="s">
        <v>504</v>
      </c>
      <c r="R338" s="101" t="s">
        <v>505</v>
      </c>
    </row>
    <row r="339" spans="1:18" ht="45" x14ac:dyDescent="0.25">
      <c r="A339" s="105" t="s">
        <v>265</v>
      </c>
      <c r="B339" s="101" t="s">
        <v>266</v>
      </c>
      <c r="C339" s="102">
        <v>43140</v>
      </c>
      <c r="D339" s="148">
        <v>280300</v>
      </c>
      <c r="E339" s="153" t="s">
        <v>464</v>
      </c>
      <c r="F339" s="105">
        <v>18</v>
      </c>
      <c r="G339" s="151" t="s">
        <v>285</v>
      </c>
      <c r="I339" s="149">
        <v>30</v>
      </c>
      <c r="J339" s="106">
        <v>0.98</v>
      </c>
      <c r="K339" s="106">
        <f t="shared" si="13"/>
        <v>29.4</v>
      </c>
      <c r="L339" s="105" t="s">
        <v>472</v>
      </c>
      <c r="M339" s="105" t="s">
        <v>471</v>
      </c>
      <c r="N339" s="149">
        <v>30</v>
      </c>
      <c r="O339" s="110">
        <f t="shared" si="12"/>
        <v>29.4</v>
      </c>
      <c r="P339" s="108" t="s">
        <v>504</v>
      </c>
      <c r="R339" s="101" t="s">
        <v>505</v>
      </c>
    </row>
    <row r="340" spans="1:18" ht="45" x14ac:dyDescent="0.25">
      <c r="A340" s="105" t="s">
        <v>265</v>
      </c>
      <c r="B340" s="101" t="s">
        <v>266</v>
      </c>
      <c r="C340" s="102">
        <v>43140</v>
      </c>
      <c r="D340" s="148">
        <v>280300</v>
      </c>
      <c r="E340" s="153" t="s">
        <v>464</v>
      </c>
      <c r="F340" s="105">
        <v>19</v>
      </c>
      <c r="G340" s="151" t="s">
        <v>286</v>
      </c>
      <c r="I340" s="149">
        <v>30</v>
      </c>
      <c r="J340" s="106">
        <v>2.61</v>
      </c>
      <c r="K340" s="106">
        <f t="shared" si="13"/>
        <v>78.3</v>
      </c>
      <c r="L340" s="108">
        <v>43028</v>
      </c>
      <c r="M340" s="105" t="s">
        <v>474</v>
      </c>
      <c r="N340" s="149">
        <v>30</v>
      </c>
      <c r="O340" s="110">
        <f t="shared" si="12"/>
        <v>78.3</v>
      </c>
      <c r="P340" s="108" t="s">
        <v>511</v>
      </c>
      <c r="Q340" s="108" t="s">
        <v>519</v>
      </c>
      <c r="R340" s="101" t="s">
        <v>439</v>
      </c>
    </row>
    <row r="341" spans="1:18" ht="60" x14ac:dyDescent="0.25">
      <c r="A341" s="105" t="s">
        <v>265</v>
      </c>
      <c r="B341" s="101" t="s">
        <v>266</v>
      </c>
      <c r="C341" s="102">
        <v>43140</v>
      </c>
      <c r="D341" s="148">
        <v>290000</v>
      </c>
      <c r="E341" s="153" t="s">
        <v>275</v>
      </c>
      <c r="F341" s="105">
        <v>34</v>
      </c>
      <c r="G341" s="151" t="s">
        <v>292</v>
      </c>
      <c r="I341" s="149">
        <v>6</v>
      </c>
      <c r="J341" s="106">
        <v>1.1000000000000001</v>
      </c>
      <c r="K341" s="106">
        <f t="shared" si="13"/>
        <v>6.6000000000000005</v>
      </c>
      <c r="L341" s="108">
        <v>43028</v>
      </c>
      <c r="M341" s="108" t="s">
        <v>466</v>
      </c>
      <c r="N341" s="149">
        <v>6</v>
      </c>
      <c r="O341" s="110">
        <f t="shared" si="12"/>
        <v>6.6000000000000005</v>
      </c>
      <c r="P341" s="169">
        <v>43146</v>
      </c>
      <c r="Q341" s="170" t="s">
        <v>521</v>
      </c>
      <c r="R341" s="101" t="s">
        <v>439</v>
      </c>
    </row>
    <row r="342" spans="1:18" ht="60" x14ac:dyDescent="0.25">
      <c r="A342" s="105" t="s">
        <v>265</v>
      </c>
      <c r="B342" s="101" t="s">
        <v>266</v>
      </c>
      <c r="C342" s="102">
        <v>43140</v>
      </c>
      <c r="D342" s="148">
        <v>290000</v>
      </c>
      <c r="E342" s="153" t="s">
        <v>275</v>
      </c>
      <c r="F342" s="105">
        <v>35</v>
      </c>
      <c r="G342" s="151" t="s">
        <v>295</v>
      </c>
      <c r="I342" s="149">
        <v>2</v>
      </c>
      <c r="J342" s="106">
        <v>1.49</v>
      </c>
      <c r="K342" s="106">
        <f t="shared" si="13"/>
        <v>2.98</v>
      </c>
      <c r="L342" s="108">
        <v>43028</v>
      </c>
      <c r="M342" s="105" t="s">
        <v>474</v>
      </c>
      <c r="N342" s="149">
        <v>2</v>
      </c>
      <c r="O342" s="110">
        <f t="shared" si="12"/>
        <v>2.98</v>
      </c>
      <c r="P342" s="108" t="s">
        <v>511</v>
      </c>
      <c r="Q342" s="108" t="s">
        <v>519</v>
      </c>
      <c r="R342" s="101" t="s">
        <v>439</v>
      </c>
    </row>
    <row r="343" spans="1:18" ht="75" x14ac:dyDescent="0.25">
      <c r="A343" s="105" t="s">
        <v>265</v>
      </c>
      <c r="B343" s="101" t="s">
        <v>266</v>
      </c>
      <c r="C343" s="102">
        <v>43140</v>
      </c>
      <c r="D343" s="148">
        <v>290000</v>
      </c>
      <c r="E343" s="153" t="s">
        <v>275</v>
      </c>
      <c r="F343" s="105">
        <v>47</v>
      </c>
      <c r="G343" s="151" t="s">
        <v>304</v>
      </c>
      <c r="I343" s="149">
        <v>1</v>
      </c>
      <c r="J343" s="106">
        <v>160</v>
      </c>
      <c r="K343" s="106">
        <f t="shared" si="13"/>
        <v>160</v>
      </c>
      <c r="L343" s="108">
        <v>43028</v>
      </c>
      <c r="M343" s="105" t="s">
        <v>474</v>
      </c>
      <c r="N343" s="149">
        <v>1</v>
      </c>
      <c r="O343" s="110">
        <f t="shared" si="12"/>
        <v>160</v>
      </c>
      <c r="P343" s="108" t="s">
        <v>511</v>
      </c>
      <c r="Q343" s="108" t="s">
        <v>519</v>
      </c>
      <c r="R343" s="101" t="s">
        <v>439</v>
      </c>
    </row>
    <row r="344" spans="1:18" ht="45" x14ac:dyDescent="0.25">
      <c r="A344" s="105" t="s">
        <v>265</v>
      </c>
      <c r="B344" s="101" t="s">
        <v>266</v>
      </c>
      <c r="C344" s="102">
        <v>43140</v>
      </c>
      <c r="D344" s="148">
        <v>290000</v>
      </c>
      <c r="E344" s="153" t="s">
        <v>275</v>
      </c>
      <c r="F344" s="105">
        <v>51</v>
      </c>
      <c r="G344" s="151" t="s">
        <v>455</v>
      </c>
      <c r="I344" s="149">
        <v>2</v>
      </c>
      <c r="J344" s="106">
        <v>19.100000000000001</v>
      </c>
      <c r="K344" s="106">
        <f t="shared" si="13"/>
        <v>38.200000000000003</v>
      </c>
      <c r="L344" s="108">
        <v>43028</v>
      </c>
      <c r="M344" s="105" t="s">
        <v>470</v>
      </c>
      <c r="N344" s="149">
        <v>2</v>
      </c>
      <c r="O344" s="110">
        <f t="shared" si="12"/>
        <v>38.200000000000003</v>
      </c>
      <c r="P344" s="158">
        <v>43070</v>
      </c>
      <c r="Q344" s="159" t="s">
        <v>478</v>
      </c>
      <c r="R344" s="101" t="s">
        <v>439</v>
      </c>
    </row>
    <row r="345" spans="1:18" ht="60" x14ac:dyDescent="0.25">
      <c r="A345" s="105" t="s">
        <v>265</v>
      </c>
      <c r="B345" s="101" t="s">
        <v>266</v>
      </c>
      <c r="C345" s="102">
        <v>43140</v>
      </c>
      <c r="D345" s="148">
        <v>290000</v>
      </c>
      <c r="E345" s="153" t="s">
        <v>275</v>
      </c>
      <c r="F345" s="105">
        <v>74</v>
      </c>
      <c r="G345" s="151" t="s">
        <v>322</v>
      </c>
      <c r="I345" s="149">
        <v>20</v>
      </c>
      <c r="J345" s="106">
        <v>1.34</v>
      </c>
      <c r="K345" s="106">
        <f t="shared" si="13"/>
        <v>26.8</v>
      </c>
      <c r="L345" s="108">
        <v>43028</v>
      </c>
      <c r="M345" s="105" t="s">
        <v>474</v>
      </c>
      <c r="N345" s="149">
        <v>20</v>
      </c>
      <c r="O345" s="110">
        <f t="shared" si="12"/>
        <v>26.8</v>
      </c>
      <c r="P345" s="108" t="s">
        <v>511</v>
      </c>
      <c r="Q345" s="108" t="s">
        <v>519</v>
      </c>
      <c r="R345" s="101" t="s">
        <v>439</v>
      </c>
    </row>
    <row r="346" spans="1:18" ht="45" x14ac:dyDescent="0.25">
      <c r="A346" s="105" t="s">
        <v>265</v>
      </c>
      <c r="B346" s="101" t="s">
        <v>266</v>
      </c>
      <c r="C346" s="102">
        <v>43140</v>
      </c>
      <c r="D346" s="148">
        <v>400000</v>
      </c>
      <c r="E346" s="153" t="s">
        <v>255</v>
      </c>
      <c r="F346" s="105">
        <v>7</v>
      </c>
      <c r="G346" s="151" t="s">
        <v>410</v>
      </c>
      <c r="I346" s="149">
        <v>1</v>
      </c>
      <c r="J346" s="106">
        <v>33.54</v>
      </c>
      <c r="K346" s="106">
        <f t="shared" si="13"/>
        <v>33.54</v>
      </c>
      <c r="L346" s="108">
        <v>43028</v>
      </c>
      <c r="M346" s="105" t="s">
        <v>474</v>
      </c>
      <c r="N346" s="149">
        <v>1</v>
      </c>
      <c r="O346" s="110">
        <f t="shared" si="12"/>
        <v>33.54</v>
      </c>
      <c r="P346" s="108" t="s">
        <v>511</v>
      </c>
      <c r="Q346" s="108" t="s">
        <v>519</v>
      </c>
      <c r="R346" s="101" t="s">
        <v>439</v>
      </c>
    </row>
    <row r="347" spans="1:18" ht="45" x14ac:dyDescent="0.25">
      <c r="A347" s="105" t="s">
        <v>265</v>
      </c>
      <c r="B347" s="101" t="s">
        <v>266</v>
      </c>
      <c r="C347" s="102">
        <v>43140</v>
      </c>
      <c r="D347" s="148">
        <v>400000</v>
      </c>
      <c r="E347" s="153" t="s">
        <v>255</v>
      </c>
      <c r="F347" s="105">
        <v>27</v>
      </c>
      <c r="G347" s="151" t="s">
        <v>456</v>
      </c>
      <c r="I347" s="149">
        <v>1</v>
      </c>
      <c r="J347" s="106">
        <v>97.46</v>
      </c>
      <c r="K347" s="106">
        <f t="shared" si="13"/>
        <v>97.46</v>
      </c>
      <c r="L347" s="108">
        <v>43028</v>
      </c>
      <c r="M347" s="105" t="s">
        <v>468</v>
      </c>
      <c r="N347" s="149">
        <v>1</v>
      </c>
      <c r="O347" s="110">
        <f t="shared" si="12"/>
        <v>97.46</v>
      </c>
      <c r="P347" s="156">
        <v>43123</v>
      </c>
      <c r="Q347" s="155" t="s">
        <v>500</v>
      </c>
      <c r="R347" s="95" t="s">
        <v>439</v>
      </c>
    </row>
    <row r="348" spans="1:18" ht="60" x14ac:dyDescent="0.25">
      <c r="A348" s="105" t="s">
        <v>265</v>
      </c>
      <c r="B348" s="101" t="s">
        <v>266</v>
      </c>
      <c r="C348" s="102">
        <v>43140</v>
      </c>
      <c r="D348" s="148">
        <v>400000</v>
      </c>
      <c r="E348" s="153" t="s">
        <v>255</v>
      </c>
      <c r="F348" s="105">
        <v>45</v>
      </c>
      <c r="G348" s="151" t="s">
        <v>302</v>
      </c>
      <c r="I348" s="149">
        <v>1</v>
      </c>
      <c r="J348" s="106">
        <v>13.91</v>
      </c>
      <c r="K348" s="106">
        <f t="shared" si="13"/>
        <v>13.91</v>
      </c>
      <c r="L348" s="108">
        <v>43028</v>
      </c>
      <c r="M348" s="105" t="s">
        <v>470</v>
      </c>
      <c r="N348" s="149">
        <v>1</v>
      </c>
      <c r="O348" s="110">
        <f t="shared" si="12"/>
        <v>13.91</v>
      </c>
      <c r="P348" s="158">
        <v>43070</v>
      </c>
      <c r="Q348" s="159" t="s">
        <v>478</v>
      </c>
      <c r="R348" s="101" t="s">
        <v>439</v>
      </c>
    </row>
    <row r="349" spans="1:18" ht="75" x14ac:dyDescent="0.25">
      <c r="A349" s="105" t="s">
        <v>265</v>
      </c>
      <c r="B349" s="101" t="s">
        <v>266</v>
      </c>
      <c r="C349" s="102">
        <v>43140</v>
      </c>
      <c r="D349" s="148">
        <v>400000</v>
      </c>
      <c r="E349" s="153" t="s">
        <v>255</v>
      </c>
      <c r="F349" s="105">
        <v>47</v>
      </c>
      <c r="G349" s="151" t="s">
        <v>304</v>
      </c>
      <c r="I349" s="149">
        <v>1</v>
      </c>
      <c r="J349" s="106">
        <v>160</v>
      </c>
      <c r="K349" s="106">
        <f t="shared" si="13"/>
        <v>160</v>
      </c>
      <c r="L349" s="108">
        <v>43028</v>
      </c>
      <c r="M349" s="105" t="s">
        <v>474</v>
      </c>
      <c r="N349" s="149">
        <v>1</v>
      </c>
      <c r="O349" s="110">
        <f t="shared" si="12"/>
        <v>160</v>
      </c>
      <c r="P349" s="108" t="s">
        <v>511</v>
      </c>
      <c r="Q349" s="108" t="s">
        <v>519</v>
      </c>
      <c r="R349" s="101" t="s">
        <v>439</v>
      </c>
    </row>
    <row r="350" spans="1:18" ht="45" x14ac:dyDescent="0.25">
      <c r="A350" s="105" t="s">
        <v>265</v>
      </c>
      <c r="B350" s="101" t="s">
        <v>266</v>
      </c>
      <c r="C350" s="102">
        <v>43140</v>
      </c>
      <c r="D350" s="148">
        <v>400000</v>
      </c>
      <c r="E350" s="153" t="s">
        <v>255</v>
      </c>
      <c r="F350" s="105">
        <v>50</v>
      </c>
      <c r="G350" s="151" t="s">
        <v>458</v>
      </c>
      <c r="I350" s="149">
        <v>1</v>
      </c>
      <c r="J350" s="106">
        <v>15</v>
      </c>
      <c r="K350" s="106">
        <f t="shared" si="13"/>
        <v>15</v>
      </c>
      <c r="L350" s="105" t="s">
        <v>472</v>
      </c>
      <c r="M350" s="105" t="s">
        <v>474</v>
      </c>
      <c r="N350" s="149">
        <v>1</v>
      </c>
      <c r="O350" s="110">
        <f t="shared" si="12"/>
        <v>15</v>
      </c>
      <c r="P350" s="108" t="s">
        <v>511</v>
      </c>
      <c r="Q350" s="108" t="s">
        <v>519</v>
      </c>
      <c r="R350" s="101" t="s">
        <v>439</v>
      </c>
    </row>
    <row r="351" spans="1:18" ht="45" x14ac:dyDescent="0.25">
      <c r="A351" s="105" t="s">
        <v>265</v>
      </c>
      <c r="B351" s="101" t="s">
        <v>266</v>
      </c>
      <c r="C351" s="102">
        <v>43140</v>
      </c>
      <c r="D351" s="148">
        <v>400000</v>
      </c>
      <c r="E351" s="153" t="s">
        <v>255</v>
      </c>
      <c r="F351" s="105">
        <v>57</v>
      </c>
      <c r="G351" s="151" t="s">
        <v>311</v>
      </c>
      <c r="I351" s="149">
        <v>2</v>
      </c>
      <c r="J351" s="106">
        <v>0.6</v>
      </c>
      <c r="K351" s="106">
        <f t="shared" si="13"/>
        <v>1.2</v>
      </c>
      <c r="L351" s="108">
        <v>43028</v>
      </c>
      <c r="M351" s="105" t="s">
        <v>466</v>
      </c>
      <c r="N351" s="149">
        <v>2</v>
      </c>
      <c r="O351" s="110">
        <f t="shared" si="12"/>
        <v>1.2</v>
      </c>
      <c r="P351" s="169">
        <v>43146</v>
      </c>
      <c r="Q351" s="170" t="s">
        <v>521</v>
      </c>
      <c r="R351" s="101" t="s">
        <v>439</v>
      </c>
    </row>
    <row r="352" spans="1:18" ht="45" x14ac:dyDescent="0.25">
      <c r="A352" s="105" t="s">
        <v>265</v>
      </c>
      <c r="B352" s="101" t="s">
        <v>266</v>
      </c>
      <c r="C352" s="102">
        <v>43140</v>
      </c>
      <c r="D352" s="148">
        <v>400000</v>
      </c>
      <c r="E352" s="153" t="s">
        <v>255</v>
      </c>
      <c r="F352" s="105">
        <v>58</v>
      </c>
      <c r="G352" s="151" t="s">
        <v>312</v>
      </c>
      <c r="I352" s="149">
        <v>2</v>
      </c>
      <c r="J352" s="106">
        <v>0.6</v>
      </c>
      <c r="K352" s="106">
        <f t="shared" si="13"/>
        <v>1.2</v>
      </c>
      <c r="L352" s="108">
        <v>43028</v>
      </c>
      <c r="M352" s="105" t="s">
        <v>466</v>
      </c>
      <c r="N352" s="149">
        <v>2</v>
      </c>
      <c r="O352" s="110">
        <f t="shared" si="12"/>
        <v>1.2</v>
      </c>
      <c r="P352" s="169">
        <v>43146</v>
      </c>
      <c r="Q352" s="170" t="s">
        <v>521</v>
      </c>
      <c r="R352" s="101" t="s">
        <v>439</v>
      </c>
    </row>
    <row r="353" spans="1:18" ht="45" x14ac:dyDescent="0.25">
      <c r="A353" s="105" t="s">
        <v>265</v>
      </c>
      <c r="B353" s="101" t="s">
        <v>266</v>
      </c>
      <c r="C353" s="102">
        <v>43140</v>
      </c>
      <c r="D353" s="148">
        <v>400000</v>
      </c>
      <c r="E353" s="153" t="s">
        <v>255</v>
      </c>
      <c r="F353" s="105">
        <v>59</v>
      </c>
      <c r="G353" s="151" t="s">
        <v>313</v>
      </c>
      <c r="I353" s="149">
        <v>2</v>
      </c>
      <c r="J353" s="106">
        <v>0.6</v>
      </c>
      <c r="K353" s="106">
        <f t="shared" si="13"/>
        <v>1.2</v>
      </c>
      <c r="L353" s="108">
        <v>43028</v>
      </c>
      <c r="M353" s="105" t="s">
        <v>466</v>
      </c>
      <c r="N353" s="149">
        <v>2</v>
      </c>
      <c r="O353" s="110">
        <f t="shared" si="12"/>
        <v>1.2</v>
      </c>
      <c r="P353" s="169">
        <v>43146</v>
      </c>
      <c r="Q353" s="170" t="s">
        <v>521</v>
      </c>
      <c r="R353" s="101" t="s">
        <v>439</v>
      </c>
    </row>
    <row r="354" spans="1:18" ht="45" x14ac:dyDescent="0.25">
      <c r="A354" s="105" t="s">
        <v>265</v>
      </c>
      <c r="B354" s="101" t="s">
        <v>266</v>
      </c>
      <c r="C354" s="102">
        <v>43140</v>
      </c>
      <c r="D354" s="148">
        <v>400000</v>
      </c>
      <c r="E354" s="153" t="s">
        <v>255</v>
      </c>
      <c r="F354" s="105">
        <v>61</v>
      </c>
      <c r="G354" s="151" t="s">
        <v>314</v>
      </c>
      <c r="I354" s="149">
        <v>5</v>
      </c>
      <c r="J354" s="106">
        <v>1.1599999999999999</v>
      </c>
      <c r="K354" s="106">
        <f t="shared" si="13"/>
        <v>5.8</v>
      </c>
      <c r="L354" s="108">
        <v>43028</v>
      </c>
      <c r="M354" s="105" t="s">
        <v>474</v>
      </c>
      <c r="N354" s="149">
        <v>5</v>
      </c>
      <c r="O354" s="110">
        <f t="shared" si="12"/>
        <v>5.8</v>
      </c>
      <c r="P354" s="108" t="s">
        <v>511</v>
      </c>
      <c r="Q354" s="108" t="s">
        <v>519</v>
      </c>
      <c r="R354" s="101" t="s">
        <v>439</v>
      </c>
    </row>
    <row r="355" spans="1:18" ht="75" x14ac:dyDescent="0.25">
      <c r="A355" s="105" t="s">
        <v>265</v>
      </c>
      <c r="B355" s="101" t="s">
        <v>266</v>
      </c>
      <c r="C355" s="102">
        <v>43140</v>
      </c>
      <c r="D355" s="148">
        <v>400000</v>
      </c>
      <c r="E355" s="153" t="s">
        <v>255</v>
      </c>
      <c r="F355" s="105">
        <v>66</v>
      </c>
      <c r="G355" s="151" t="s">
        <v>319</v>
      </c>
      <c r="I355" s="149">
        <v>2</v>
      </c>
      <c r="J355" s="106">
        <v>1.35</v>
      </c>
      <c r="K355" s="106">
        <f t="shared" si="13"/>
        <v>2.7</v>
      </c>
      <c r="L355" s="108">
        <v>43028</v>
      </c>
      <c r="M355" s="105" t="s">
        <v>474</v>
      </c>
      <c r="N355" s="149">
        <v>2</v>
      </c>
      <c r="O355" s="110">
        <f t="shared" si="12"/>
        <v>2.7</v>
      </c>
      <c r="P355" s="108" t="s">
        <v>511</v>
      </c>
      <c r="Q355" s="108" t="s">
        <v>519</v>
      </c>
      <c r="R355" s="101" t="s">
        <v>439</v>
      </c>
    </row>
    <row r="356" spans="1:18" ht="75" x14ac:dyDescent="0.25">
      <c r="A356" s="105" t="s">
        <v>265</v>
      </c>
      <c r="B356" s="101" t="s">
        <v>266</v>
      </c>
      <c r="C356" s="102">
        <v>43140</v>
      </c>
      <c r="D356" s="148">
        <v>400000</v>
      </c>
      <c r="E356" s="153" t="s">
        <v>255</v>
      </c>
      <c r="F356" s="105">
        <v>69</v>
      </c>
      <c r="G356" s="151" t="s">
        <v>320</v>
      </c>
      <c r="I356" s="149">
        <v>11</v>
      </c>
      <c r="J356" s="106">
        <v>1.28</v>
      </c>
      <c r="K356" s="106">
        <f t="shared" si="13"/>
        <v>14.08</v>
      </c>
      <c r="L356" s="108">
        <v>43028</v>
      </c>
      <c r="M356" s="105" t="s">
        <v>474</v>
      </c>
      <c r="N356" s="149">
        <v>11</v>
      </c>
      <c r="O356" s="110">
        <f t="shared" si="12"/>
        <v>14.08</v>
      </c>
      <c r="P356" s="108" t="s">
        <v>511</v>
      </c>
      <c r="Q356" s="108" t="s">
        <v>519</v>
      </c>
      <c r="R356" s="101" t="s">
        <v>439</v>
      </c>
    </row>
    <row r="357" spans="1:18" ht="75" x14ac:dyDescent="0.25">
      <c r="A357" s="105" t="s">
        <v>265</v>
      </c>
      <c r="B357" s="101" t="s">
        <v>266</v>
      </c>
      <c r="C357" s="102">
        <v>43140</v>
      </c>
      <c r="D357" s="148">
        <v>400000</v>
      </c>
      <c r="E357" s="153" t="s">
        <v>255</v>
      </c>
      <c r="F357" s="105">
        <v>67</v>
      </c>
      <c r="G357" s="151" t="s">
        <v>318</v>
      </c>
      <c r="I357" s="149">
        <v>1</v>
      </c>
      <c r="J357" s="106">
        <v>1.59</v>
      </c>
      <c r="K357" s="106">
        <f t="shared" si="13"/>
        <v>1.59</v>
      </c>
      <c r="L357" s="108">
        <v>43028</v>
      </c>
      <c r="M357" s="105" t="s">
        <v>474</v>
      </c>
      <c r="N357" s="149">
        <v>1</v>
      </c>
      <c r="O357" s="110">
        <f t="shared" si="12"/>
        <v>1.59</v>
      </c>
      <c r="P357" s="108" t="s">
        <v>511</v>
      </c>
      <c r="Q357" s="108" t="s">
        <v>519</v>
      </c>
      <c r="R357" s="101" t="s">
        <v>439</v>
      </c>
    </row>
    <row r="358" spans="1:18" ht="45" x14ac:dyDescent="0.25">
      <c r="A358" s="105" t="s">
        <v>265</v>
      </c>
      <c r="B358" s="101" t="s">
        <v>266</v>
      </c>
      <c r="C358" s="102">
        <v>43140</v>
      </c>
      <c r="D358" s="148">
        <v>400000</v>
      </c>
      <c r="E358" s="153" t="s">
        <v>255</v>
      </c>
      <c r="F358" s="105">
        <v>63</v>
      </c>
      <c r="G358" s="151" t="s">
        <v>315</v>
      </c>
      <c r="I358" s="149">
        <v>6</v>
      </c>
      <c r="J358" s="106">
        <v>1.83</v>
      </c>
      <c r="K358" s="106">
        <f t="shared" si="13"/>
        <v>10.98</v>
      </c>
      <c r="L358" s="108">
        <v>43028</v>
      </c>
      <c r="M358" s="105" t="s">
        <v>474</v>
      </c>
      <c r="N358" s="149">
        <v>6</v>
      </c>
      <c r="O358" s="110">
        <f t="shared" si="12"/>
        <v>10.98</v>
      </c>
      <c r="P358" s="108" t="s">
        <v>511</v>
      </c>
      <c r="Q358" s="108" t="s">
        <v>519</v>
      </c>
      <c r="R358" s="101" t="s">
        <v>439</v>
      </c>
    </row>
    <row r="359" spans="1:18" ht="75" x14ac:dyDescent="0.25">
      <c r="A359" s="105" t="s">
        <v>265</v>
      </c>
      <c r="B359" s="101" t="s">
        <v>266</v>
      </c>
      <c r="C359" s="102">
        <v>43140</v>
      </c>
      <c r="D359" s="148">
        <v>400000</v>
      </c>
      <c r="E359" s="153" t="s">
        <v>255</v>
      </c>
      <c r="F359" s="105">
        <v>72</v>
      </c>
      <c r="G359" s="151" t="s">
        <v>321</v>
      </c>
      <c r="I359" s="149">
        <v>1</v>
      </c>
      <c r="J359" s="106">
        <v>1.39</v>
      </c>
      <c r="K359" s="106">
        <f t="shared" si="13"/>
        <v>1.39</v>
      </c>
      <c r="L359" s="108">
        <v>43028</v>
      </c>
      <c r="M359" s="105" t="s">
        <v>474</v>
      </c>
      <c r="N359" s="149">
        <v>1</v>
      </c>
      <c r="O359" s="110">
        <f t="shared" ref="O359:O422" si="14">N359*J359</f>
        <v>1.39</v>
      </c>
      <c r="P359" s="108" t="s">
        <v>511</v>
      </c>
      <c r="Q359" s="108" t="s">
        <v>519</v>
      </c>
      <c r="R359" s="101" t="s">
        <v>439</v>
      </c>
    </row>
    <row r="360" spans="1:18" ht="60" x14ac:dyDescent="0.25">
      <c r="A360" s="105" t="s">
        <v>265</v>
      </c>
      <c r="B360" s="101" t="s">
        <v>266</v>
      </c>
      <c r="C360" s="102">
        <v>43140</v>
      </c>
      <c r="D360" s="148">
        <v>400000</v>
      </c>
      <c r="E360" s="153" t="s">
        <v>255</v>
      </c>
      <c r="F360" s="105">
        <v>74</v>
      </c>
      <c r="G360" s="151" t="s">
        <v>322</v>
      </c>
      <c r="I360" s="149">
        <v>1</v>
      </c>
      <c r="J360" s="106">
        <v>1.34</v>
      </c>
      <c r="K360" s="106">
        <f t="shared" si="13"/>
        <v>1.34</v>
      </c>
      <c r="L360" s="108">
        <v>43028</v>
      </c>
      <c r="M360" s="105" t="s">
        <v>474</v>
      </c>
      <c r="N360" s="149">
        <v>1</v>
      </c>
      <c r="O360" s="110">
        <f t="shared" si="14"/>
        <v>1.34</v>
      </c>
      <c r="P360" s="108" t="s">
        <v>511</v>
      </c>
      <c r="Q360" s="108" t="s">
        <v>519</v>
      </c>
      <c r="R360" s="101" t="s">
        <v>439</v>
      </c>
    </row>
    <row r="361" spans="1:18" ht="60" x14ac:dyDescent="0.25">
      <c r="A361" s="105" t="s">
        <v>265</v>
      </c>
      <c r="B361" s="101" t="s">
        <v>266</v>
      </c>
      <c r="C361" s="102">
        <v>43140</v>
      </c>
      <c r="D361" s="148">
        <v>400000</v>
      </c>
      <c r="E361" s="153" t="s">
        <v>255</v>
      </c>
      <c r="F361" s="105">
        <v>75</v>
      </c>
      <c r="G361" s="151" t="s">
        <v>424</v>
      </c>
      <c r="I361" s="149">
        <v>1</v>
      </c>
      <c r="J361" s="106">
        <v>1.86</v>
      </c>
      <c r="K361" s="106">
        <f t="shared" si="13"/>
        <v>1.86</v>
      </c>
      <c r="L361" s="108">
        <v>43028</v>
      </c>
      <c r="M361" s="105" t="s">
        <v>474</v>
      </c>
      <c r="N361" s="149">
        <v>1</v>
      </c>
      <c r="O361" s="110">
        <f t="shared" si="14"/>
        <v>1.86</v>
      </c>
      <c r="P361" s="108" t="s">
        <v>511</v>
      </c>
      <c r="Q361" s="108" t="s">
        <v>519</v>
      </c>
      <c r="R361" s="101" t="s">
        <v>439</v>
      </c>
    </row>
    <row r="362" spans="1:18" ht="75" x14ac:dyDescent="0.25">
      <c r="A362" s="105" t="s">
        <v>265</v>
      </c>
      <c r="B362" s="101" t="s">
        <v>266</v>
      </c>
      <c r="C362" s="102">
        <v>43140</v>
      </c>
      <c r="D362" s="148">
        <v>400000</v>
      </c>
      <c r="E362" s="153" t="s">
        <v>255</v>
      </c>
      <c r="F362" s="105">
        <v>76</v>
      </c>
      <c r="G362" s="151" t="s">
        <v>425</v>
      </c>
      <c r="I362" s="149">
        <v>1</v>
      </c>
      <c r="J362" s="106">
        <v>1.39</v>
      </c>
      <c r="K362" s="106">
        <f t="shared" si="13"/>
        <v>1.39</v>
      </c>
      <c r="L362" s="108">
        <v>43028</v>
      </c>
      <c r="M362" s="105" t="s">
        <v>474</v>
      </c>
      <c r="N362" s="149">
        <v>1</v>
      </c>
      <c r="O362" s="110">
        <f t="shared" si="14"/>
        <v>1.39</v>
      </c>
      <c r="P362" s="108" t="s">
        <v>511</v>
      </c>
      <c r="Q362" s="108" t="s">
        <v>519</v>
      </c>
      <c r="R362" s="101" t="s">
        <v>439</v>
      </c>
    </row>
    <row r="363" spans="1:18" ht="60" x14ac:dyDescent="0.25">
      <c r="A363" s="105" t="s">
        <v>265</v>
      </c>
      <c r="B363" s="101" t="s">
        <v>266</v>
      </c>
      <c r="C363" s="102">
        <v>43140</v>
      </c>
      <c r="D363" s="148">
        <v>400000</v>
      </c>
      <c r="E363" s="153" t="s">
        <v>255</v>
      </c>
      <c r="F363" s="105">
        <v>65</v>
      </c>
      <c r="G363" s="151" t="s">
        <v>316</v>
      </c>
      <c r="I363" s="149">
        <v>1</v>
      </c>
      <c r="J363" s="106">
        <v>1.53</v>
      </c>
      <c r="K363" s="106">
        <f t="shared" si="13"/>
        <v>1.53</v>
      </c>
      <c r="L363" s="108">
        <v>43028</v>
      </c>
      <c r="M363" s="105" t="s">
        <v>474</v>
      </c>
      <c r="N363" s="149">
        <v>1</v>
      </c>
      <c r="O363" s="110">
        <f t="shared" si="14"/>
        <v>1.53</v>
      </c>
      <c r="P363" s="108" t="s">
        <v>511</v>
      </c>
      <c r="Q363" s="108" t="s">
        <v>519</v>
      </c>
      <c r="R363" s="101" t="s">
        <v>439</v>
      </c>
    </row>
    <row r="364" spans="1:18" ht="60" x14ac:dyDescent="0.25">
      <c r="A364" s="105" t="s">
        <v>265</v>
      </c>
      <c r="B364" s="101" t="s">
        <v>266</v>
      </c>
      <c r="C364" s="102">
        <v>43140</v>
      </c>
      <c r="D364" s="148">
        <v>400000</v>
      </c>
      <c r="E364" s="153" t="s">
        <v>255</v>
      </c>
      <c r="F364" s="105">
        <v>81</v>
      </c>
      <c r="G364" s="151" t="s">
        <v>326</v>
      </c>
      <c r="I364" s="149">
        <v>1</v>
      </c>
      <c r="J364" s="106">
        <v>1.54</v>
      </c>
      <c r="K364" s="106">
        <f t="shared" si="13"/>
        <v>1.54</v>
      </c>
      <c r="L364" s="108">
        <v>43028</v>
      </c>
      <c r="M364" s="105" t="s">
        <v>474</v>
      </c>
      <c r="N364" s="149">
        <v>1</v>
      </c>
      <c r="O364" s="110">
        <f t="shared" si="14"/>
        <v>1.54</v>
      </c>
      <c r="P364" s="108" t="s">
        <v>511</v>
      </c>
      <c r="Q364" s="108" t="s">
        <v>519</v>
      </c>
      <c r="R364" s="101" t="s">
        <v>439</v>
      </c>
    </row>
    <row r="365" spans="1:18" ht="60" x14ac:dyDescent="0.25">
      <c r="A365" s="105" t="s">
        <v>265</v>
      </c>
      <c r="B365" s="101" t="s">
        <v>266</v>
      </c>
      <c r="C365" s="102">
        <v>43140</v>
      </c>
      <c r="D365" s="148">
        <v>400000</v>
      </c>
      <c r="E365" s="153" t="s">
        <v>255</v>
      </c>
      <c r="F365" s="105">
        <v>83</v>
      </c>
      <c r="G365" s="151" t="s">
        <v>459</v>
      </c>
      <c r="I365" s="149">
        <v>1</v>
      </c>
      <c r="J365" s="106">
        <v>18.5</v>
      </c>
      <c r="K365" s="106">
        <f t="shared" si="13"/>
        <v>18.5</v>
      </c>
      <c r="L365" s="108">
        <v>43028</v>
      </c>
      <c r="M365" s="105" t="s">
        <v>473</v>
      </c>
      <c r="N365" s="149">
        <v>1</v>
      </c>
      <c r="O365" s="110">
        <f t="shared" si="14"/>
        <v>18.5</v>
      </c>
      <c r="P365" s="156">
        <v>43068</v>
      </c>
      <c r="Q365" s="155" t="s">
        <v>479</v>
      </c>
      <c r="R365" s="101" t="s">
        <v>439</v>
      </c>
    </row>
    <row r="366" spans="1:18" ht="60" x14ac:dyDescent="0.25">
      <c r="A366" s="105" t="s">
        <v>265</v>
      </c>
      <c r="B366" s="101" t="s">
        <v>266</v>
      </c>
      <c r="C366" s="102">
        <v>43140</v>
      </c>
      <c r="D366" s="148">
        <v>400000</v>
      </c>
      <c r="E366" s="153" t="s">
        <v>255</v>
      </c>
      <c r="F366" s="105">
        <v>86</v>
      </c>
      <c r="G366" s="151" t="s">
        <v>460</v>
      </c>
      <c r="I366" s="149">
        <v>1</v>
      </c>
      <c r="J366" s="106">
        <v>20</v>
      </c>
      <c r="K366" s="106">
        <f t="shared" si="13"/>
        <v>20</v>
      </c>
      <c r="L366" s="108">
        <v>43028</v>
      </c>
      <c r="M366" s="105" t="s">
        <v>473</v>
      </c>
      <c r="N366" s="149">
        <v>1</v>
      </c>
      <c r="O366" s="110">
        <f t="shared" si="14"/>
        <v>20</v>
      </c>
      <c r="P366" s="156">
        <v>43068</v>
      </c>
      <c r="Q366" s="155" t="s">
        <v>479</v>
      </c>
      <c r="R366" s="101" t="s">
        <v>439</v>
      </c>
    </row>
    <row r="367" spans="1:18" ht="45" x14ac:dyDescent="0.25">
      <c r="A367" s="105" t="s">
        <v>265</v>
      </c>
      <c r="B367" s="101" t="s">
        <v>266</v>
      </c>
      <c r="C367" s="102">
        <v>43140</v>
      </c>
      <c r="D367" s="148">
        <v>400000</v>
      </c>
      <c r="E367" s="153" t="s">
        <v>255</v>
      </c>
      <c r="F367" s="105">
        <v>95</v>
      </c>
      <c r="G367" s="151" t="s">
        <v>418</v>
      </c>
      <c r="I367" s="149">
        <v>1</v>
      </c>
      <c r="J367" s="106">
        <v>13.28</v>
      </c>
      <c r="K367" s="106">
        <f t="shared" si="13"/>
        <v>13.28</v>
      </c>
      <c r="L367" s="108">
        <v>43028</v>
      </c>
      <c r="M367" s="105" t="s">
        <v>474</v>
      </c>
      <c r="N367" s="149">
        <v>1</v>
      </c>
      <c r="O367" s="110">
        <f t="shared" si="14"/>
        <v>13.28</v>
      </c>
      <c r="P367" s="108" t="s">
        <v>511</v>
      </c>
      <c r="Q367" s="108" t="s">
        <v>519</v>
      </c>
      <c r="R367" s="101" t="s">
        <v>439</v>
      </c>
    </row>
    <row r="368" spans="1:18" ht="90" x14ac:dyDescent="0.25">
      <c r="A368" s="105" t="s">
        <v>265</v>
      </c>
      <c r="B368" s="101" t="s">
        <v>266</v>
      </c>
      <c r="C368" s="102">
        <v>43140</v>
      </c>
      <c r="D368" s="148">
        <v>400000</v>
      </c>
      <c r="E368" s="153" t="s">
        <v>255</v>
      </c>
      <c r="F368" s="105">
        <v>98</v>
      </c>
      <c r="G368" s="151" t="s">
        <v>332</v>
      </c>
      <c r="I368" s="149">
        <v>1</v>
      </c>
      <c r="J368" s="106">
        <v>7.85</v>
      </c>
      <c r="K368" s="106">
        <f t="shared" si="13"/>
        <v>7.85</v>
      </c>
      <c r="L368" s="108">
        <v>43028</v>
      </c>
      <c r="M368" s="105" t="s">
        <v>468</v>
      </c>
      <c r="N368" s="149">
        <v>1</v>
      </c>
      <c r="O368" s="110">
        <f t="shared" si="14"/>
        <v>7.85</v>
      </c>
      <c r="P368" s="156">
        <v>43123</v>
      </c>
      <c r="Q368" s="155" t="s">
        <v>500</v>
      </c>
      <c r="R368" s="95" t="s">
        <v>439</v>
      </c>
    </row>
    <row r="369" spans="1:18" ht="105" x14ac:dyDescent="0.25">
      <c r="A369" s="105" t="s">
        <v>265</v>
      </c>
      <c r="B369" s="101" t="s">
        <v>266</v>
      </c>
      <c r="C369" s="102">
        <v>43140</v>
      </c>
      <c r="D369" s="148">
        <v>400000</v>
      </c>
      <c r="E369" s="153" t="s">
        <v>255</v>
      </c>
      <c r="F369" s="105">
        <v>107</v>
      </c>
      <c r="G369" s="151" t="s">
        <v>340</v>
      </c>
      <c r="I369" s="149">
        <v>1</v>
      </c>
      <c r="J369" s="106">
        <v>9.23</v>
      </c>
      <c r="K369" s="106">
        <f t="shared" si="13"/>
        <v>9.23</v>
      </c>
      <c r="L369" s="108">
        <v>43028</v>
      </c>
      <c r="M369" s="105" t="s">
        <v>468</v>
      </c>
      <c r="N369" s="149">
        <v>1</v>
      </c>
      <c r="O369" s="110">
        <f t="shared" si="14"/>
        <v>9.23</v>
      </c>
      <c r="P369" s="156">
        <v>43123</v>
      </c>
      <c r="Q369" s="155" t="s">
        <v>500</v>
      </c>
      <c r="R369" s="95" t="s">
        <v>439</v>
      </c>
    </row>
    <row r="370" spans="1:18" ht="90" x14ac:dyDescent="0.25">
      <c r="A370" s="105" t="s">
        <v>265</v>
      </c>
      <c r="B370" s="101" t="s">
        <v>266</v>
      </c>
      <c r="C370" s="102">
        <v>43140</v>
      </c>
      <c r="D370" s="148">
        <v>400000</v>
      </c>
      <c r="E370" s="153" t="s">
        <v>255</v>
      </c>
      <c r="F370" s="105">
        <v>133</v>
      </c>
      <c r="G370" s="151" t="s">
        <v>361</v>
      </c>
      <c r="I370" s="149">
        <v>1</v>
      </c>
      <c r="J370" s="106">
        <v>24.75</v>
      </c>
      <c r="K370" s="106">
        <f t="shared" si="13"/>
        <v>24.75</v>
      </c>
      <c r="L370" s="108">
        <v>43028</v>
      </c>
      <c r="M370" s="105" t="s">
        <v>466</v>
      </c>
      <c r="N370" s="149">
        <v>1</v>
      </c>
      <c r="O370" s="110">
        <f t="shared" si="14"/>
        <v>24.75</v>
      </c>
      <c r="P370" s="169">
        <v>43146</v>
      </c>
      <c r="Q370" s="170" t="s">
        <v>521</v>
      </c>
      <c r="R370" s="101" t="s">
        <v>439</v>
      </c>
    </row>
    <row r="371" spans="1:18" ht="90" x14ac:dyDescent="0.25">
      <c r="A371" s="105" t="s">
        <v>265</v>
      </c>
      <c r="B371" s="101" t="s">
        <v>266</v>
      </c>
      <c r="C371" s="102">
        <v>43140</v>
      </c>
      <c r="D371" s="148">
        <v>400000</v>
      </c>
      <c r="E371" s="153" t="s">
        <v>255</v>
      </c>
      <c r="F371" s="105">
        <v>129</v>
      </c>
      <c r="G371" s="151" t="s">
        <v>357</v>
      </c>
      <c r="I371" s="149">
        <v>1</v>
      </c>
      <c r="J371" s="106">
        <v>20</v>
      </c>
      <c r="K371" s="106">
        <f t="shared" si="13"/>
        <v>20</v>
      </c>
      <c r="L371" s="108">
        <v>43028</v>
      </c>
      <c r="M371" s="105" t="s">
        <v>468</v>
      </c>
      <c r="N371" s="149">
        <v>1</v>
      </c>
      <c r="O371" s="110">
        <f t="shared" si="14"/>
        <v>20</v>
      </c>
      <c r="P371" s="156">
        <v>43123</v>
      </c>
      <c r="Q371" s="155" t="s">
        <v>500</v>
      </c>
      <c r="R371" s="95" t="s">
        <v>439</v>
      </c>
    </row>
    <row r="372" spans="1:18" ht="90" x14ac:dyDescent="0.25">
      <c r="A372" s="105" t="s">
        <v>265</v>
      </c>
      <c r="B372" s="101" t="s">
        <v>266</v>
      </c>
      <c r="C372" s="102">
        <v>43140</v>
      </c>
      <c r="D372" s="148">
        <v>400000</v>
      </c>
      <c r="E372" s="153" t="s">
        <v>255</v>
      </c>
      <c r="F372" s="105">
        <v>136</v>
      </c>
      <c r="G372" s="151" t="s">
        <v>364</v>
      </c>
      <c r="I372" s="149">
        <v>1</v>
      </c>
      <c r="J372" s="106">
        <v>24.75</v>
      </c>
      <c r="K372" s="106">
        <f t="shared" ref="K372:K400" si="15">J372*I372</f>
        <v>24.75</v>
      </c>
      <c r="L372" s="108">
        <v>43028</v>
      </c>
      <c r="M372" s="105" t="s">
        <v>466</v>
      </c>
      <c r="N372" s="149">
        <v>1</v>
      </c>
      <c r="O372" s="110">
        <f t="shared" si="14"/>
        <v>24.75</v>
      </c>
      <c r="P372" s="169">
        <v>43146</v>
      </c>
      <c r="Q372" s="170" t="s">
        <v>521</v>
      </c>
      <c r="R372" s="101" t="s">
        <v>439</v>
      </c>
    </row>
    <row r="373" spans="1:18" ht="90" x14ac:dyDescent="0.25">
      <c r="A373" s="105" t="s">
        <v>265</v>
      </c>
      <c r="B373" s="101" t="s">
        <v>266</v>
      </c>
      <c r="C373" s="102">
        <v>43140</v>
      </c>
      <c r="D373" s="148">
        <v>400000</v>
      </c>
      <c r="E373" s="153" t="s">
        <v>255</v>
      </c>
      <c r="F373" s="105">
        <v>139</v>
      </c>
      <c r="G373" s="151" t="s">
        <v>367</v>
      </c>
      <c r="I373" s="149">
        <v>1</v>
      </c>
      <c r="J373" s="106">
        <v>24.75</v>
      </c>
      <c r="K373" s="106">
        <f t="shared" si="15"/>
        <v>24.75</v>
      </c>
      <c r="L373" s="108">
        <v>43028</v>
      </c>
      <c r="M373" s="105" t="s">
        <v>466</v>
      </c>
      <c r="N373" s="149">
        <v>1</v>
      </c>
      <c r="O373" s="110">
        <f t="shared" si="14"/>
        <v>24.75</v>
      </c>
      <c r="P373" s="169">
        <v>43146</v>
      </c>
      <c r="Q373" s="170" t="s">
        <v>521</v>
      </c>
      <c r="R373" s="101" t="s">
        <v>439</v>
      </c>
    </row>
    <row r="374" spans="1:18" ht="90" x14ac:dyDescent="0.25">
      <c r="A374" s="105" t="s">
        <v>265</v>
      </c>
      <c r="B374" s="101" t="s">
        <v>266</v>
      </c>
      <c r="C374" s="102">
        <v>43140</v>
      </c>
      <c r="D374" s="148">
        <v>400000</v>
      </c>
      <c r="E374" s="153" t="s">
        <v>255</v>
      </c>
      <c r="F374" s="105">
        <v>140</v>
      </c>
      <c r="G374" s="151" t="s">
        <v>373</v>
      </c>
      <c r="I374" s="149">
        <v>1</v>
      </c>
      <c r="J374" s="106">
        <v>24.75</v>
      </c>
      <c r="K374" s="106">
        <f t="shared" si="15"/>
        <v>24.75</v>
      </c>
      <c r="L374" s="108">
        <v>43028</v>
      </c>
      <c r="M374" s="105" t="s">
        <v>466</v>
      </c>
      <c r="N374" s="149">
        <v>1</v>
      </c>
      <c r="O374" s="110">
        <f t="shared" si="14"/>
        <v>24.75</v>
      </c>
      <c r="P374" s="169">
        <v>43146</v>
      </c>
      <c r="Q374" s="170" t="s">
        <v>521</v>
      </c>
      <c r="R374" s="101" t="s">
        <v>439</v>
      </c>
    </row>
    <row r="375" spans="1:18" ht="90" x14ac:dyDescent="0.25">
      <c r="A375" s="105" t="s">
        <v>265</v>
      </c>
      <c r="B375" s="101" t="s">
        <v>266</v>
      </c>
      <c r="C375" s="102">
        <v>43140</v>
      </c>
      <c r="D375" s="148">
        <v>400000</v>
      </c>
      <c r="E375" s="153" t="s">
        <v>255</v>
      </c>
      <c r="F375" s="105">
        <v>134</v>
      </c>
      <c r="G375" s="151" t="s">
        <v>362</v>
      </c>
      <c r="I375" s="149">
        <v>1</v>
      </c>
      <c r="J375" s="106">
        <v>46.87</v>
      </c>
      <c r="K375" s="106">
        <f t="shared" si="15"/>
        <v>46.87</v>
      </c>
      <c r="L375" s="108">
        <v>43028</v>
      </c>
      <c r="M375" s="105" t="s">
        <v>466</v>
      </c>
      <c r="N375" s="149">
        <v>1</v>
      </c>
      <c r="O375" s="110">
        <f t="shared" si="14"/>
        <v>46.87</v>
      </c>
      <c r="P375" s="169">
        <v>43146</v>
      </c>
      <c r="Q375" s="170" t="s">
        <v>521</v>
      </c>
      <c r="R375" s="101" t="s">
        <v>439</v>
      </c>
    </row>
    <row r="376" spans="1:18" ht="90" x14ac:dyDescent="0.25">
      <c r="A376" s="105" t="s">
        <v>265</v>
      </c>
      <c r="B376" s="101" t="s">
        <v>266</v>
      </c>
      <c r="C376" s="102">
        <v>43140</v>
      </c>
      <c r="D376" s="148">
        <v>400000</v>
      </c>
      <c r="E376" s="153" t="s">
        <v>255</v>
      </c>
      <c r="F376" s="105">
        <v>130</v>
      </c>
      <c r="G376" s="151" t="s">
        <v>358</v>
      </c>
      <c r="I376" s="149">
        <v>1</v>
      </c>
      <c r="J376" s="106">
        <v>44.64</v>
      </c>
      <c r="K376" s="106">
        <f t="shared" si="15"/>
        <v>44.64</v>
      </c>
      <c r="L376" s="108">
        <v>43028</v>
      </c>
      <c r="M376" s="105" t="s">
        <v>468</v>
      </c>
      <c r="N376" s="149">
        <v>1</v>
      </c>
      <c r="O376" s="110">
        <f t="shared" si="14"/>
        <v>44.64</v>
      </c>
      <c r="P376" s="156">
        <v>43123</v>
      </c>
      <c r="Q376" s="155" t="s">
        <v>500</v>
      </c>
      <c r="R376" s="95" t="s">
        <v>439</v>
      </c>
    </row>
    <row r="377" spans="1:18" ht="90" x14ac:dyDescent="0.25">
      <c r="A377" s="105" t="s">
        <v>265</v>
      </c>
      <c r="B377" s="101" t="s">
        <v>266</v>
      </c>
      <c r="C377" s="102">
        <v>43140</v>
      </c>
      <c r="D377" s="148">
        <v>400000</v>
      </c>
      <c r="E377" s="153" t="s">
        <v>255</v>
      </c>
      <c r="F377" s="105">
        <v>131</v>
      </c>
      <c r="G377" s="151" t="s">
        <v>359</v>
      </c>
      <c r="I377" s="149">
        <v>1</v>
      </c>
      <c r="J377" s="106">
        <v>46.63</v>
      </c>
      <c r="K377" s="106">
        <f t="shared" si="15"/>
        <v>46.63</v>
      </c>
      <c r="L377" s="108">
        <v>43028</v>
      </c>
      <c r="M377" s="105" t="s">
        <v>466</v>
      </c>
      <c r="N377" s="149">
        <v>1</v>
      </c>
      <c r="O377" s="110">
        <f t="shared" si="14"/>
        <v>46.63</v>
      </c>
      <c r="P377" s="169">
        <v>43146</v>
      </c>
      <c r="Q377" s="170" t="s">
        <v>521</v>
      </c>
      <c r="R377" s="101" t="s">
        <v>439</v>
      </c>
    </row>
    <row r="378" spans="1:18" ht="105" x14ac:dyDescent="0.25">
      <c r="A378" s="105" t="s">
        <v>265</v>
      </c>
      <c r="B378" s="101" t="s">
        <v>266</v>
      </c>
      <c r="C378" s="102">
        <v>43140</v>
      </c>
      <c r="D378" s="148">
        <v>400000</v>
      </c>
      <c r="E378" s="153" t="s">
        <v>255</v>
      </c>
      <c r="F378" s="105">
        <v>141</v>
      </c>
      <c r="G378" s="151" t="s">
        <v>368</v>
      </c>
      <c r="I378" s="149">
        <v>1</v>
      </c>
      <c r="J378" s="106">
        <v>7.9</v>
      </c>
      <c r="K378" s="106">
        <f t="shared" si="15"/>
        <v>7.9</v>
      </c>
      <c r="L378" s="108">
        <v>43028</v>
      </c>
      <c r="M378" s="105" t="s">
        <v>474</v>
      </c>
      <c r="N378" s="149">
        <v>1</v>
      </c>
      <c r="O378" s="110">
        <f t="shared" si="14"/>
        <v>7.9</v>
      </c>
      <c r="P378" s="108" t="s">
        <v>511</v>
      </c>
      <c r="Q378" s="108" t="s">
        <v>519</v>
      </c>
      <c r="R378" s="101" t="s">
        <v>439</v>
      </c>
    </row>
    <row r="379" spans="1:18" ht="90" x14ac:dyDescent="0.25">
      <c r="A379" s="105" t="s">
        <v>265</v>
      </c>
      <c r="B379" s="101" t="s">
        <v>266</v>
      </c>
      <c r="C379" s="102">
        <v>43140</v>
      </c>
      <c r="D379" s="148">
        <v>400000</v>
      </c>
      <c r="E379" s="153" t="s">
        <v>255</v>
      </c>
      <c r="F379" s="105">
        <v>142</v>
      </c>
      <c r="G379" s="151" t="s">
        <v>369</v>
      </c>
      <c r="I379" s="149">
        <v>1</v>
      </c>
      <c r="J379" s="106">
        <v>4.18</v>
      </c>
      <c r="K379" s="106">
        <f t="shared" si="15"/>
        <v>4.18</v>
      </c>
      <c r="L379" s="108">
        <v>43028</v>
      </c>
      <c r="M379" s="105" t="s">
        <v>474</v>
      </c>
      <c r="N379" s="149">
        <v>1</v>
      </c>
      <c r="O379" s="110">
        <f t="shared" si="14"/>
        <v>4.18</v>
      </c>
      <c r="P379" s="108" t="s">
        <v>511</v>
      </c>
      <c r="Q379" s="108" t="s">
        <v>519</v>
      </c>
      <c r="R379" s="101" t="s">
        <v>439</v>
      </c>
    </row>
    <row r="380" spans="1:18" ht="90" x14ac:dyDescent="0.25">
      <c r="A380" s="105" t="s">
        <v>265</v>
      </c>
      <c r="B380" s="101" t="s">
        <v>266</v>
      </c>
      <c r="C380" s="102">
        <v>43140</v>
      </c>
      <c r="D380" s="148">
        <v>400000</v>
      </c>
      <c r="E380" s="153" t="s">
        <v>255</v>
      </c>
      <c r="F380" s="105">
        <v>143</v>
      </c>
      <c r="G380" s="151" t="s">
        <v>370</v>
      </c>
      <c r="I380" s="149">
        <v>1</v>
      </c>
      <c r="J380" s="106">
        <v>3</v>
      </c>
      <c r="K380" s="106">
        <f t="shared" si="15"/>
        <v>3</v>
      </c>
      <c r="L380" s="108">
        <v>43028</v>
      </c>
      <c r="M380" s="105" t="s">
        <v>474</v>
      </c>
      <c r="N380" s="149">
        <v>1</v>
      </c>
      <c r="O380" s="110">
        <f t="shared" si="14"/>
        <v>3</v>
      </c>
      <c r="P380" s="108" t="s">
        <v>511</v>
      </c>
      <c r="Q380" s="108" t="s">
        <v>519</v>
      </c>
      <c r="R380" s="101" t="s">
        <v>439</v>
      </c>
    </row>
    <row r="381" spans="1:18" ht="105" x14ac:dyDescent="0.25">
      <c r="A381" s="105" t="s">
        <v>265</v>
      </c>
      <c r="B381" s="101" t="s">
        <v>266</v>
      </c>
      <c r="C381" s="102">
        <v>43140</v>
      </c>
      <c r="D381" s="148">
        <v>400000</v>
      </c>
      <c r="E381" s="153" t="s">
        <v>255</v>
      </c>
      <c r="F381" s="105">
        <v>144</v>
      </c>
      <c r="G381" s="151" t="s">
        <v>371</v>
      </c>
      <c r="I381" s="149">
        <v>1</v>
      </c>
      <c r="J381" s="106">
        <v>7.6</v>
      </c>
      <c r="K381" s="106">
        <f t="shared" si="15"/>
        <v>7.6</v>
      </c>
      <c r="L381" s="108">
        <v>43028</v>
      </c>
      <c r="M381" s="105" t="s">
        <v>466</v>
      </c>
      <c r="N381" s="149">
        <v>1</v>
      </c>
      <c r="O381" s="110">
        <f t="shared" si="14"/>
        <v>7.6</v>
      </c>
      <c r="P381" s="169">
        <v>43146</v>
      </c>
      <c r="Q381" s="170" t="s">
        <v>521</v>
      </c>
      <c r="R381" s="101" t="s">
        <v>439</v>
      </c>
    </row>
    <row r="382" spans="1:18" ht="105" x14ac:dyDescent="0.25">
      <c r="A382" s="105" t="s">
        <v>265</v>
      </c>
      <c r="B382" s="101" t="s">
        <v>266</v>
      </c>
      <c r="C382" s="102">
        <v>43140</v>
      </c>
      <c r="D382" s="148">
        <v>400000</v>
      </c>
      <c r="E382" s="153" t="s">
        <v>255</v>
      </c>
      <c r="F382" s="105">
        <v>145</v>
      </c>
      <c r="G382" s="151" t="s">
        <v>372</v>
      </c>
      <c r="I382" s="149">
        <v>1</v>
      </c>
      <c r="J382" s="106">
        <v>7.61</v>
      </c>
      <c r="K382" s="106">
        <f t="shared" si="15"/>
        <v>7.61</v>
      </c>
      <c r="L382" s="108">
        <v>43028</v>
      </c>
      <c r="M382" s="105" t="s">
        <v>474</v>
      </c>
      <c r="N382" s="149">
        <v>1</v>
      </c>
      <c r="O382" s="110">
        <f t="shared" si="14"/>
        <v>7.61</v>
      </c>
      <c r="P382" s="108" t="s">
        <v>511</v>
      </c>
      <c r="Q382" s="108" t="s">
        <v>519</v>
      </c>
      <c r="R382" s="101" t="s">
        <v>439</v>
      </c>
    </row>
    <row r="383" spans="1:18" ht="75" x14ac:dyDescent="0.25">
      <c r="A383" s="105" t="s">
        <v>265</v>
      </c>
      <c r="B383" s="101" t="s">
        <v>266</v>
      </c>
      <c r="C383" s="102">
        <v>43140</v>
      </c>
      <c r="D383" s="148">
        <v>600000</v>
      </c>
      <c r="E383" s="153" t="s">
        <v>465</v>
      </c>
      <c r="F383" s="105">
        <v>1</v>
      </c>
      <c r="G383" s="151" t="s">
        <v>276</v>
      </c>
      <c r="I383" s="149">
        <v>2</v>
      </c>
      <c r="J383" s="106">
        <v>24.32</v>
      </c>
      <c r="K383" s="106">
        <f t="shared" si="15"/>
        <v>48.64</v>
      </c>
      <c r="L383" s="108">
        <v>43028</v>
      </c>
      <c r="M383" s="105" t="s">
        <v>474</v>
      </c>
      <c r="N383" s="149">
        <v>2</v>
      </c>
      <c r="O383" s="110">
        <f t="shared" si="14"/>
        <v>48.64</v>
      </c>
      <c r="P383" s="108" t="s">
        <v>511</v>
      </c>
      <c r="Q383" s="108" t="s">
        <v>519</v>
      </c>
      <c r="R383" s="101" t="s">
        <v>439</v>
      </c>
    </row>
    <row r="384" spans="1:18" ht="45" x14ac:dyDescent="0.25">
      <c r="A384" s="105" t="s">
        <v>265</v>
      </c>
      <c r="B384" s="101" t="s">
        <v>266</v>
      </c>
      <c r="C384" s="102">
        <v>43140</v>
      </c>
      <c r="D384" s="148">
        <v>600000</v>
      </c>
      <c r="E384" s="153" t="s">
        <v>465</v>
      </c>
      <c r="F384" s="105">
        <v>17</v>
      </c>
      <c r="G384" s="151" t="s">
        <v>284</v>
      </c>
      <c r="I384" s="149">
        <v>100</v>
      </c>
      <c r="J384" s="106">
        <v>1</v>
      </c>
      <c r="K384" s="106">
        <f t="shared" si="15"/>
        <v>100</v>
      </c>
      <c r="L384" s="108">
        <v>43028</v>
      </c>
      <c r="M384" s="105" t="s">
        <v>471</v>
      </c>
      <c r="N384" s="149">
        <v>100</v>
      </c>
      <c r="O384" s="110">
        <f t="shared" si="14"/>
        <v>100</v>
      </c>
      <c r="P384" s="108" t="s">
        <v>504</v>
      </c>
      <c r="R384" s="101" t="s">
        <v>505</v>
      </c>
    </row>
    <row r="385" spans="1:18" ht="60.75" x14ac:dyDescent="0.25">
      <c r="A385" s="105" t="s">
        <v>265</v>
      </c>
      <c r="B385" s="101" t="s">
        <v>266</v>
      </c>
      <c r="C385" s="102">
        <v>43140</v>
      </c>
      <c r="D385" s="147">
        <v>600000</v>
      </c>
      <c r="E385" s="152" t="s">
        <v>465</v>
      </c>
      <c r="F385" s="105">
        <v>92</v>
      </c>
      <c r="G385" s="151" t="s">
        <v>160</v>
      </c>
      <c r="I385" s="150">
        <v>30</v>
      </c>
      <c r="J385" s="106">
        <v>1.43</v>
      </c>
      <c r="K385" s="106">
        <f t="shared" si="15"/>
        <v>42.9</v>
      </c>
      <c r="L385" s="108">
        <v>43028</v>
      </c>
      <c r="M385" s="105" t="s">
        <v>466</v>
      </c>
      <c r="N385" s="150">
        <v>3</v>
      </c>
      <c r="O385" s="110">
        <f t="shared" si="14"/>
        <v>4.29</v>
      </c>
      <c r="P385" s="169">
        <v>43146</v>
      </c>
      <c r="Q385" s="170" t="s">
        <v>521</v>
      </c>
      <c r="R385" s="101" t="s">
        <v>503</v>
      </c>
    </row>
    <row r="386" spans="1:18" ht="60" x14ac:dyDescent="0.25">
      <c r="A386" s="105" t="s">
        <v>265</v>
      </c>
      <c r="B386" s="101" t="s">
        <v>266</v>
      </c>
      <c r="C386" s="102">
        <v>43140</v>
      </c>
      <c r="D386" s="147">
        <v>600000</v>
      </c>
      <c r="E386" s="152" t="s">
        <v>465</v>
      </c>
      <c r="F386" s="105">
        <v>93</v>
      </c>
      <c r="G386" s="151" t="s">
        <v>161</v>
      </c>
      <c r="I386" s="150">
        <v>30</v>
      </c>
      <c r="J386" s="106">
        <v>1.56</v>
      </c>
      <c r="K386" s="106">
        <f t="shared" si="15"/>
        <v>46.800000000000004</v>
      </c>
      <c r="L386" s="108">
        <v>43028</v>
      </c>
      <c r="M386" s="105" t="s">
        <v>474</v>
      </c>
      <c r="N386" s="150">
        <v>2</v>
      </c>
      <c r="O386" s="110">
        <f t="shared" si="14"/>
        <v>3.12</v>
      </c>
      <c r="P386" s="108" t="s">
        <v>511</v>
      </c>
      <c r="Q386" s="108" t="s">
        <v>519</v>
      </c>
      <c r="R386" s="101" t="s">
        <v>516</v>
      </c>
    </row>
    <row r="387" spans="1:18" ht="60.75" x14ac:dyDescent="0.25">
      <c r="A387" s="105" t="s">
        <v>265</v>
      </c>
      <c r="B387" s="101" t="s">
        <v>266</v>
      </c>
      <c r="C387" s="102">
        <v>43140</v>
      </c>
      <c r="D387" s="147">
        <v>600000</v>
      </c>
      <c r="E387" s="152" t="s">
        <v>465</v>
      </c>
      <c r="F387" s="105">
        <v>94</v>
      </c>
      <c r="G387" s="151" t="s">
        <v>330</v>
      </c>
      <c r="I387" s="150">
        <v>30</v>
      </c>
      <c r="J387" s="106">
        <v>1.52</v>
      </c>
      <c r="K387" s="106">
        <f t="shared" si="15"/>
        <v>45.6</v>
      </c>
      <c r="L387" s="108">
        <v>43028</v>
      </c>
      <c r="M387" s="105" t="s">
        <v>466</v>
      </c>
      <c r="N387" s="150">
        <v>3</v>
      </c>
      <c r="O387" s="110">
        <f t="shared" si="14"/>
        <v>4.5600000000000005</v>
      </c>
      <c r="P387" s="169">
        <v>43146</v>
      </c>
      <c r="Q387" s="170" t="s">
        <v>521</v>
      </c>
      <c r="R387" s="101" t="s">
        <v>503</v>
      </c>
    </row>
    <row r="388" spans="1:18" ht="90" x14ac:dyDescent="0.25">
      <c r="A388" s="105" t="s">
        <v>265</v>
      </c>
      <c r="B388" s="101" t="s">
        <v>266</v>
      </c>
      <c r="C388" s="102">
        <v>43140</v>
      </c>
      <c r="D388" s="107">
        <v>180000</v>
      </c>
      <c r="E388" s="101" t="s">
        <v>248</v>
      </c>
      <c r="F388" s="105">
        <v>133</v>
      </c>
      <c r="G388" s="151" t="s">
        <v>361</v>
      </c>
      <c r="I388" s="154">
        <v>15</v>
      </c>
      <c r="J388" s="106">
        <v>24.75</v>
      </c>
      <c r="K388" s="106">
        <f t="shared" si="15"/>
        <v>371.25</v>
      </c>
      <c r="L388" s="108">
        <v>43028</v>
      </c>
      <c r="M388" s="105" t="s">
        <v>476</v>
      </c>
      <c r="N388" s="154">
        <v>15</v>
      </c>
      <c r="O388" s="110">
        <f t="shared" si="14"/>
        <v>371.25</v>
      </c>
      <c r="P388" s="156">
        <v>43146</v>
      </c>
      <c r="Q388" s="171" t="s">
        <v>522</v>
      </c>
      <c r="R388" s="101" t="s">
        <v>439</v>
      </c>
    </row>
    <row r="389" spans="1:18" ht="90" x14ac:dyDescent="0.25">
      <c r="D389" s="107">
        <v>180000</v>
      </c>
      <c r="E389" s="101" t="s">
        <v>248</v>
      </c>
      <c r="F389" s="105">
        <v>126</v>
      </c>
      <c r="G389" s="151" t="s">
        <v>354</v>
      </c>
      <c r="I389" s="154">
        <v>10</v>
      </c>
      <c r="J389" s="106">
        <v>18.89</v>
      </c>
      <c r="K389" s="106">
        <f t="shared" si="15"/>
        <v>188.9</v>
      </c>
      <c r="L389" s="108">
        <v>43028</v>
      </c>
      <c r="M389" s="105" t="s">
        <v>477</v>
      </c>
      <c r="N389" s="154">
        <v>10</v>
      </c>
      <c r="O389" s="110">
        <f t="shared" si="14"/>
        <v>188.9</v>
      </c>
      <c r="P389" s="156">
        <v>43123</v>
      </c>
      <c r="Q389" s="167" t="s">
        <v>501</v>
      </c>
      <c r="R389" s="101" t="s">
        <v>439</v>
      </c>
    </row>
    <row r="390" spans="1:18" ht="90" x14ac:dyDescent="0.25">
      <c r="D390" s="107">
        <v>180000</v>
      </c>
      <c r="E390" s="101" t="s">
        <v>248</v>
      </c>
      <c r="F390" s="105">
        <v>135</v>
      </c>
      <c r="G390" s="151" t="s">
        <v>363</v>
      </c>
      <c r="I390" s="154">
        <v>5</v>
      </c>
      <c r="J390" s="106">
        <v>24.75</v>
      </c>
      <c r="K390" s="106">
        <f t="shared" si="15"/>
        <v>123.75</v>
      </c>
      <c r="L390" s="108">
        <v>43028</v>
      </c>
      <c r="M390" s="105" t="s">
        <v>476</v>
      </c>
      <c r="N390" s="154">
        <v>5</v>
      </c>
      <c r="O390" s="110">
        <f t="shared" si="14"/>
        <v>123.75</v>
      </c>
      <c r="P390" s="156">
        <v>43146</v>
      </c>
      <c r="Q390" s="171" t="s">
        <v>522</v>
      </c>
      <c r="R390" s="101" t="s">
        <v>439</v>
      </c>
    </row>
    <row r="391" spans="1:18" ht="90" x14ac:dyDescent="0.25">
      <c r="D391" s="107">
        <v>180000</v>
      </c>
      <c r="E391" s="101" t="s">
        <v>248</v>
      </c>
      <c r="F391" s="105">
        <v>127</v>
      </c>
      <c r="G391" s="151" t="s">
        <v>355</v>
      </c>
      <c r="I391" s="154">
        <v>5</v>
      </c>
      <c r="J391" s="106">
        <v>16.45</v>
      </c>
      <c r="K391" s="106">
        <f t="shared" si="15"/>
        <v>82.25</v>
      </c>
      <c r="L391" s="108">
        <v>43028</v>
      </c>
      <c r="M391" s="105" t="s">
        <v>477</v>
      </c>
      <c r="N391" s="154">
        <v>5</v>
      </c>
      <c r="O391" s="110">
        <f t="shared" si="14"/>
        <v>82.25</v>
      </c>
      <c r="P391" s="156">
        <v>43123</v>
      </c>
      <c r="Q391" s="167" t="s">
        <v>501</v>
      </c>
      <c r="R391" s="101" t="s">
        <v>439</v>
      </c>
    </row>
    <row r="392" spans="1:18" ht="90" x14ac:dyDescent="0.25">
      <c r="D392" s="107">
        <v>180000</v>
      </c>
      <c r="E392" s="101" t="s">
        <v>248</v>
      </c>
      <c r="F392" s="105">
        <v>128</v>
      </c>
      <c r="G392" s="151" t="s">
        <v>356</v>
      </c>
      <c r="I392" s="154">
        <v>5</v>
      </c>
      <c r="J392" s="106">
        <v>20</v>
      </c>
      <c r="K392" s="106">
        <f t="shared" si="15"/>
        <v>100</v>
      </c>
      <c r="L392" s="108">
        <v>43028</v>
      </c>
      <c r="M392" s="105" t="s">
        <v>477</v>
      </c>
      <c r="N392" s="154">
        <v>5</v>
      </c>
      <c r="O392" s="110">
        <f t="shared" si="14"/>
        <v>100</v>
      </c>
      <c r="P392" s="156">
        <v>43123</v>
      </c>
      <c r="Q392" s="167" t="s">
        <v>501</v>
      </c>
      <c r="R392" s="101" t="s">
        <v>439</v>
      </c>
    </row>
    <row r="393" spans="1:18" ht="90" x14ac:dyDescent="0.25">
      <c r="A393" s="105" t="s">
        <v>265</v>
      </c>
      <c r="B393" s="101" t="s">
        <v>266</v>
      </c>
      <c r="C393" s="102">
        <v>43140</v>
      </c>
      <c r="D393" s="107">
        <v>180000</v>
      </c>
      <c r="E393" s="101" t="s">
        <v>248</v>
      </c>
      <c r="F393" s="105">
        <v>129</v>
      </c>
      <c r="G393" s="151" t="s">
        <v>357</v>
      </c>
      <c r="I393" s="154">
        <v>5</v>
      </c>
      <c r="J393" s="106">
        <v>20</v>
      </c>
      <c r="K393" s="106">
        <f t="shared" si="15"/>
        <v>100</v>
      </c>
      <c r="L393" s="108">
        <v>43028</v>
      </c>
      <c r="M393" s="105" t="s">
        <v>477</v>
      </c>
      <c r="N393" s="154">
        <v>5</v>
      </c>
      <c r="O393" s="110">
        <f t="shared" si="14"/>
        <v>100</v>
      </c>
      <c r="P393" s="156">
        <v>43123</v>
      </c>
      <c r="Q393" s="167" t="s">
        <v>501</v>
      </c>
      <c r="R393" s="101" t="s">
        <v>439</v>
      </c>
    </row>
    <row r="394" spans="1:18" ht="90" x14ac:dyDescent="0.25">
      <c r="D394" s="107">
        <v>180000</v>
      </c>
      <c r="E394" s="101" t="s">
        <v>248</v>
      </c>
      <c r="F394" s="105">
        <v>132</v>
      </c>
      <c r="G394" s="151" t="s">
        <v>360</v>
      </c>
      <c r="I394" s="154">
        <v>5</v>
      </c>
      <c r="J394" s="106">
        <v>24.75</v>
      </c>
      <c r="K394" s="106">
        <f t="shared" si="15"/>
        <v>123.75</v>
      </c>
      <c r="L394" s="108">
        <v>43028</v>
      </c>
      <c r="M394" s="105" t="s">
        <v>476</v>
      </c>
      <c r="N394" s="154">
        <v>5</v>
      </c>
      <c r="O394" s="110">
        <f t="shared" si="14"/>
        <v>123.75</v>
      </c>
      <c r="P394" s="156">
        <v>43146</v>
      </c>
      <c r="Q394" s="171" t="s">
        <v>522</v>
      </c>
      <c r="R394" s="101" t="s">
        <v>439</v>
      </c>
    </row>
    <row r="395" spans="1:18" ht="90" x14ac:dyDescent="0.25">
      <c r="A395" s="105" t="s">
        <v>265</v>
      </c>
      <c r="B395" s="101" t="s">
        <v>266</v>
      </c>
      <c r="C395" s="102">
        <v>43140</v>
      </c>
      <c r="D395" s="107">
        <v>180000</v>
      </c>
      <c r="E395" s="101" t="s">
        <v>248</v>
      </c>
      <c r="F395" s="105">
        <v>136</v>
      </c>
      <c r="G395" s="151" t="s">
        <v>364</v>
      </c>
      <c r="I395" s="154">
        <v>5</v>
      </c>
      <c r="J395" s="106">
        <v>24.75</v>
      </c>
      <c r="K395" s="106">
        <f t="shared" si="15"/>
        <v>123.75</v>
      </c>
      <c r="L395" s="108">
        <v>43028</v>
      </c>
      <c r="M395" s="105" t="s">
        <v>476</v>
      </c>
      <c r="N395" s="154">
        <v>5</v>
      </c>
      <c r="O395" s="110">
        <f t="shared" si="14"/>
        <v>123.75</v>
      </c>
      <c r="P395" s="156">
        <v>43146</v>
      </c>
      <c r="Q395" s="171" t="s">
        <v>522</v>
      </c>
      <c r="R395" s="101" t="s">
        <v>439</v>
      </c>
    </row>
    <row r="396" spans="1:18" ht="90" x14ac:dyDescent="0.25">
      <c r="D396" s="107">
        <v>180000</v>
      </c>
      <c r="E396" s="101" t="s">
        <v>248</v>
      </c>
      <c r="F396" s="105">
        <v>137</v>
      </c>
      <c r="G396" s="151" t="s">
        <v>365</v>
      </c>
      <c r="I396" s="154">
        <v>10</v>
      </c>
      <c r="J396" s="106">
        <v>24.75</v>
      </c>
      <c r="K396" s="106">
        <f t="shared" si="15"/>
        <v>247.5</v>
      </c>
      <c r="L396" s="108">
        <v>43028</v>
      </c>
      <c r="M396" s="105" t="s">
        <v>476</v>
      </c>
      <c r="N396" s="154">
        <v>10</v>
      </c>
      <c r="O396" s="110">
        <f t="shared" si="14"/>
        <v>247.5</v>
      </c>
      <c r="P396" s="156">
        <v>43146</v>
      </c>
      <c r="Q396" s="171" t="s">
        <v>522</v>
      </c>
      <c r="R396" s="101" t="s">
        <v>439</v>
      </c>
    </row>
    <row r="397" spans="1:18" ht="90" x14ac:dyDescent="0.25">
      <c r="D397" s="107">
        <v>180000</v>
      </c>
      <c r="E397" s="101" t="s">
        <v>248</v>
      </c>
      <c r="F397" s="105">
        <v>138</v>
      </c>
      <c r="G397" s="151" t="s">
        <v>366</v>
      </c>
      <c r="I397" s="154">
        <v>5</v>
      </c>
      <c r="J397" s="106">
        <v>24.75</v>
      </c>
      <c r="K397" s="106">
        <f t="shared" si="15"/>
        <v>123.75</v>
      </c>
      <c r="L397" s="108">
        <v>43028</v>
      </c>
      <c r="M397" s="105" t="s">
        <v>476</v>
      </c>
      <c r="N397" s="154">
        <v>5</v>
      </c>
      <c r="O397" s="110">
        <f t="shared" si="14"/>
        <v>123.75</v>
      </c>
      <c r="P397" s="156">
        <v>43146</v>
      </c>
      <c r="Q397" s="171" t="s">
        <v>522</v>
      </c>
      <c r="R397" s="101" t="s">
        <v>439</v>
      </c>
    </row>
    <row r="398" spans="1:18" ht="90" x14ac:dyDescent="0.25">
      <c r="A398" s="105" t="s">
        <v>265</v>
      </c>
      <c r="B398" s="101" t="s">
        <v>266</v>
      </c>
      <c r="C398" s="102">
        <v>43140</v>
      </c>
      <c r="D398" s="107">
        <v>180000</v>
      </c>
      <c r="E398" s="101" t="s">
        <v>248</v>
      </c>
      <c r="F398" s="105">
        <v>139</v>
      </c>
      <c r="G398" s="151" t="s">
        <v>367</v>
      </c>
      <c r="I398" s="154">
        <v>5</v>
      </c>
      <c r="J398" s="106">
        <v>24.75</v>
      </c>
      <c r="K398" s="106">
        <f t="shared" si="15"/>
        <v>123.75</v>
      </c>
      <c r="L398" s="108">
        <v>43028</v>
      </c>
      <c r="M398" s="105" t="s">
        <v>476</v>
      </c>
      <c r="N398" s="154">
        <v>5</v>
      </c>
      <c r="O398" s="110">
        <f t="shared" si="14"/>
        <v>123.75</v>
      </c>
      <c r="P398" s="156">
        <v>43146</v>
      </c>
      <c r="Q398" s="171" t="s">
        <v>522</v>
      </c>
      <c r="R398" s="101" t="s">
        <v>439</v>
      </c>
    </row>
    <row r="399" spans="1:18" ht="90" x14ac:dyDescent="0.25">
      <c r="A399" s="105" t="s">
        <v>265</v>
      </c>
      <c r="B399" s="101" t="s">
        <v>266</v>
      </c>
      <c r="C399" s="102">
        <v>43140</v>
      </c>
      <c r="D399" s="107">
        <v>180000</v>
      </c>
      <c r="E399" s="101" t="s">
        <v>248</v>
      </c>
      <c r="F399" s="105">
        <v>140</v>
      </c>
      <c r="G399" s="151" t="s">
        <v>373</v>
      </c>
      <c r="I399" s="154">
        <v>10</v>
      </c>
      <c r="J399" s="106">
        <v>24.75</v>
      </c>
      <c r="K399" s="106">
        <f t="shared" si="15"/>
        <v>247.5</v>
      </c>
      <c r="L399" s="108">
        <v>43028</v>
      </c>
      <c r="M399" s="105" t="s">
        <v>476</v>
      </c>
      <c r="N399" s="154">
        <v>10</v>
      </c>
      <c r="O399" s="110">
        <f t="shared" si="14"/>
        <v>247.5</v>
      </c>
      <c r="P399" s="156">
        <v>43146</v>
      </c>
      <c r="Q399" s="171" t="s">
        <v>522</v>
      </c>
      <c r="R399" s="101" t="s">
        <v>439</v>
      </c>
    </row>
    <row r="400" spans="1:18" ht="90" x14ac:dyDescent="0.25">
      <c r="A400" s="105" t="s">
        <v>265</v>
      </c>
      <c r="B400" s="101" t="s">
        <v>266</v>
      </c>
      <c r="C400" s="102">
        <v>43140</v>
      </c>
      <c r="D400" s="107">
        <v>180000</v>
      </c>
      <c r="E400" s="101" t="s">
        <v>248</v>
      </c>
      <c r="F400" s="105">
        <v>134</v>
      </c>
      <c r="G400" s="151" t="s">
        <v>362</v>
      </c>
      <c r="I400" s="150">
        <v>15</v>
      </c>
      <c r="J400" s="106">
        <v>46.87</v>
      </c>
      <c r="K400" s="106">
        <f t="shared" si="15"/>
        <v>703.05</v>
      </c>
      <c r="L400" s="108">
        <v>43028</v>
      </c>
      <c r="M400" s="105" t="s">
        <v>476</v>
      </c>
      <c r="N400" s="150">
        <v>5</v>
      </c>
      <c r="O400" s="110">
        <f t="shared" si="14"/>
        <v>234.35</v>
      </c>
      <c r="P400" s="156">
        <v>43146</v>
      </c>
      <c r="Q400" s="171" t="s">
        <v>522</v>
      </c>
      <c r="R400" s="101" t="s">
        <v>506</v>
      </c>
    </row>
    <row r="401" spans="15:15" x14ac:dyDescent="0.25">
      <c r="O401" s="110">
        <f t="shared" si="14"/>
        <v>0</v>
      </c>
    </row>
    <row r="402" spans="15:15" x14ac:dyDescent="0.25">
      <c r="O402" s="110">
        <f t="shared" si="14"/>
        <v>0</v>
      </c>
    </row>
    <row r="403" spans="15:15" x14ac:dyDescent="0.25">
      <c r="O403" s="110">
        <f t="shared" si="14"/>
        <v>0</v>
      </c>
    </row>
    <row r="404" spans="15:15" x14ac:dyDescent="0.25">
      <c r="O404" s="110">
        <f t="shared" si="14"/>
        <v>0</v>
      </c>
    </row>
    <row r="405" spans="15:15" x14ac:dyDescent="0.25">
      <c r="O405" s="110">
        <f t="shared" si="14"/>
        <v>0</v>
      </c>
    </row>
    <row r="406" spans="15:15" x14ac:dyDescent="0.25">
      <c r="O406" s="110">
        <f t="shared" si="14"/>
        <v>0</v>
      </c>
    </row>
    <row r="407" spans="15:15" x14ac:dyDescent="0.25">
      <c r="O407" s="110">
        <f t="shared" si="14"/>
        <v>0</v>
      </c>
    </row>
    <row r="408" spans="15:15" x14ac:dyDescent="0.25">
      <c r="O408" s="110">
        <f t="shared" si="14"/>
        <v>0</v>
      </c>
    </row>
    <row r="409" spans="15:15" x14ac:dyDescent="0.25">
      <c r="O409" s="110">
        <f t="shared" si="14"/>
        <v>0</v>
      </c>
    </row>
    <row r="410" spans="15:15" x14ac:dyDescent="0.25">
      <c r="O410" s="110">
        <f t="shared" si="14"/>
        <v>0</v>
      </c>
    </row>
    <row r="411" spans="15:15" x14ac:dyDescent="0.25">
      <c r="O411" s="110">
        <f t="shared" si="14"/>
        <v>0</v>
      </c>
    </row>
    <row r="412" spans="15:15" x14ac:dyDescent="0.25">
      <c r="O412" s="110">
        <f t="shared" si="14"/>
        <v>0</v>
      </c>
    </row>
    <row r="413" spans="15:15" x14ac:dyDescent="0.25">
      <c r="O413" s="110">
        <f t="shared" si="14"/>
        <v>0</v>
      </c>
    </row>
    <row r="414" spans="15:15" x14ac:dyDescent="0.25">
      <c r="O414" s="110">
        <f t="shared" si="14"/>
        <v>0</v>
      </c>
    </row>
    <row r="415" spans="15:15" x14ac:dyDescent="0.25">
      <c r="O415" s="110">
        <f t="shared" si="14"/>
        <v>0</v>
      </c>
    </row>
    <row r="416" spans="15:15" x14ac:dyDescent="0.25">
      <c r="O416" s="110">
        <f t="shared" si="14"/>
        <v>0</v>
      </c>
    </row>
    <row r="417" spans="15:15" x14ac:dyDescent="0.25">
      <c r="O417" s="110">
        <f t="shared" si="14"/>
        <v>0</v>
      </c>
    </row>
    <row r="418" spans="15:15" x14ac:dyDescent="0.25">
      <c r="O418" s="110">
        <f t="shared" si="14"/>
        <v>0</v>
      </c>
    </row>
    <row r="419" spans="15:15" x14ac:dyDescent="0.25">
      <c r="O419" s="110">
        <f t="shared" si="14"/>
        <v>0</v>
      </c>
    </row>
    <row r="420" spans="15:15" x14ac:dyDescent="0.25">
      <c r="O420" s="110">
        <f t="shared" si="14"/>
        <v>0</v>
      </c>
    </row>
    <row r="421" spans="15:15" x14ac:dyDescent="0.25">
      <c r="O421" s="110">
        <f t="shared" si="14"/>
        <v>0</v>
      </c>
    </row>
    <row r="422" spans="15:15" x14ac:dyDescent="0.25">
      <c r="O422" s="110">
        <f t="shared" si="14"/>
        <v>0</v>
      </c>
    </row>
    <row r="423" spans="15:15" x14ac:dyDescent="0.25">
      <c r="O423" s="110">
        <f t="shared" ref="O423:O464" si="16">N423*J423</f>
        <v>0</v>
      </c>
    </row>
    <row r="424" spans="15:15" x14ac:dyDescent="0.25">
      <c r="O424" s="110">
        <f t="shared" si="16"/>
        <v>0</v>
      </c>
    </row>
    <row r="425" spans="15:15" x14ac:dyDescent="0.25">
      <c r="O425" s="110">
        <f t="shared" si="16"/>
        <v>0</v>
      </c>
    </row>
    <row r="426" spans="15:15" x14ac:dyDescent="0.25">
      <c r="O426" s="110">
        <f t="shared" si="16"/>
        <v>0</v>
      </c>
    </row>
    <row r="427" spans="15:15" x14ac:dyDescent="0.25">
      <c r="O427" s="110">
        <f t="shared" si="16"/>
        <v>0</v>
      </c>
    </row>
    <row r="428" spans="15:15" x14ac:dyDescent="0.25">
      <c r="O428" s="110">
        <f t="shared" si="16"/>
        <v>0</v>
      </c>
    </row>
    <row r="429" spans="15:15" x14ac:dyDescent="0.25">
      <c r="O429" s="110">
        <f t="shared" si="16"/>
        <v>0</v>
      </c>
    </row>
    <row r="430" spans="15:15" x14ac:dyDescent="0.25">
      <c r="O430" s="110">
        <f t="shared" si="16"/>
        <v>0</v>
      </c>
    </row>
    <row r="431" spans="15:15" x14ac:dyDescent="0.25">
      <c r="O431" s="110">
        <f t="shared" si="16"/>
        <v>0</v>
      </c>
    </row>
    <row r="432" spans="15:15" x14ac:dyDescent="0.25">
      <c r="O432" s="110">
        <f t="shared" si="16"/>
        <v>0</v>
      </c>
    </row>
    <row r="433" spans="15:15" x14ac:dyDescent="0.25">
      <c r="O433" s="110">
        <f t="shared" si="16"/>
        <v>0</v>
      </c>
    </row>
    <row r="434" spans="15:15" x14ac:dyDescent="0.25">
      <c r="O434" s="110">
        <f t="shared" si="16"/>
        <v>0</v>
      </c>
    </row>
    <row r="435" spans="15:15" x14ac:dyDescent="0.25">
      <c r="O435" s="110">
        <f t="shared" si="16"/>
        <v>0</v>
      </c>
    </row>
    <row r="436" spans="15:15" x14ac:dyDescent="0.25">
      <c r="O436" s="110">
        <f t="shared" si="16"/>
        <v>0</v>
      </c>
    </row>
    <row r="437" spans="15:15" x14ac:dyDescent="0.25">
      <c r="O437" s="110">
        <f t="shared" si="16"/>
        <v>0</v>
      </c>
    </row>
    <row r="438" spans="15:15" x14ac:dyDescent="0.25">
      <c r="O438" s="110">
        <f t="shared" si="16"/>
        <v>0</v>
      </c>
    </row>
    <row r="439" spans="15:15" x14ac:dyDescent="0.25">
      <c r="O439" s="110">
        <f t="shared" si="16"/>
        <v>0</v>
      </c>
    </row>
    <row r="440" spans="15:15" x14ac:dyDescent="0.25">
      <c r="O440" s="110">
        <f t="shared" si="16"/>
        <v>0</v>
      </c>
    </row>
    <row r="441" spans="15:15" x14ac:dyDescent="0.25">
      <c r="O441" s="110">
        <f t="shared" si="16"/>
        <v>0</v>
      </c>
    </row>
    <row r="442" spans="15:15" x14ac:dyDescent="0.25">
      <c r="O442" s="110">
        <f t="shared" si="16"/>
        <v>0</v>
      </c>
    </row>
    <row r="443" spans="15:15" x14ac:dyDescent="0.25">
      <c r="O443" s="110">
        <f t="shared" si="16"/>
        <v>0</v>
      </c>
    </row>
    <row r="444" spans="15:15" x14ac:dyDescent="0.25">
      <c r="O444" s="110">
        <f t="shared" si="16"/>
        <v>0</v>
      </c>
    </row>
    <row r="445" spans="15:15" x14ac:dyDescent="0.25">
      <c r="O445" s="110">
        <f t="shared" si="16"/>
        <v>0</v>
      </c>
    </row>
    <row r="446" spans="15:15" x14ac:dyDescent="0.25">
      <c r="O446" s="110">
        <f t="shared" si="16"/>
        <v>0</v>
      </c>
    </row>
    <row r="447" spans="15:15" x14ac:dyDescent="0.25">
      <c r="O447" s="110">
        <f t="shared" si="16"/>
        <v>0</v>
      </c>
    </row>
    <row r="448" spans="15:15" x14ac:dyDescent="0.25">
      <c r="O448" s="110">
        <f t="shared" si="16"/>
        <v>0</v>
      </c>
    </row>
    <row r="449" spans="15:15" x14ac:dyDescent="0.25">
      <c r="O449" s="110">
        <f t="shared" si="16"/>
        <v>0</v>
      </c>
    </row>
    <row r="450" spans="15:15" x14ac:dyDescent="0.25">
      <c r="O450" s="110">
        <f t="shared" si="16"/>
        <v>0</v>
      </c>
    </row>
    <row r="451" spans="15:15" x14ac:dyDescent="0.25">
      <c r="O451" s="110">
        <f t="shared" si="16"/>
        <v>0</v>
      </c>
    </row>
    <row r="452" spans="15:15" x14ac:dyDescent="0.25">
      <c r="O452" s="110">
        <f t="shared" si="16"/>
        <v>0</v>
      </c>
    </row>
    <row r="453" spans="15:15" x14ac:dyDescent="0.25">
      <c r="O453" s="110">
        <f t="shared" si="16"/>
        <v>0</v>
      </c>
    </row>
    <row r="454" spans="15:15" x14ac:dyDescent="0.25">
      <c r="O454" s="110">
        <f t="shared" si="16"/>
        <v>0</v>
      </c>
    </row>
    <row r="455" spans="15:15" x14ac:dyDescent="0.25">
      <c r="O455" s="110">
        <f t="shared" si="16"/>
        <v>0</v>
      </c>
    </row>
    <row r="456" spans="15:15" x14ac:dyDescent="0.25">
      <c r="O456" s="110">
        <f t="shared" si="16"/>
        <v>0</v>
      </c>
    </row>
    <row r="457" spans="15:15" x14ac:dyDescent="0.25">
      <c r="O457" s="110">
        <f t="shared" si="16"/>
        <v>0</v>
      </c>
    </row>
    <row r="458" spans="15:15" x14ac:dyDescent="0.25">
      <c r="O458" s="110">
        <f t="shared" si="16"/>
        <v>0</v>
      </c>
    </row>
    <row r="459" spans="15:15" x14ac:dyDescent="0.25">
      <c r="O459" s="110">
        <f t="shared" si="16"/>
        <v>0</v>
      </c>
    </row>
    <row r="460" spans="15:15" x14ac:dyDescent="0.25">
      <c r="O460" s="110">
        <f t="shared" si="16"/>
        <v>0</v>
      </c>
    </row>
    <row r="461" spans="15:15" x14ac:dyDescent="0.25">
      <c r="O461" s="110">
        <f t="shared" si="16"/>
        <v>0</v>
      </c>
    </row>
    <row r="462" spans="15:15" x14ac:dyDescent="0.25">
      <c r="O462" s="110">
        <f t="shared" si="16"/>
        <v>0</v>
      </c>
    </row>
    <row r="463" spans="15:15" x14ac:dyDescent="0.25">
      <c r="O463" s="110">
        <f t="shared" si="16"/>
        <v>0</v>
      </c>
    </row>
    <row r="464" spans="15:15" x14ac:dyDescent="0.25">
      <c r="O464" s="110">
        <f t="shared" si="16"/>
        <v>0</v>
      </c>
    </row>
  </sheetData>
  <sheetProtection algorithmName="SHA-512" hashValue="D+SkZKs7GpsD4oSJDr4PeNGQOa+6oAEUvpzpCsqmnIy5xmZ4MyfbJ8zNiAxpITbQa/ZQLrQvBxaFx5wg8O+vQA==" saltValue="pTHiOIs65NIS2bKb77h66g==" spinCount="100000" sheet="1" objects="1" scenarios="1" selectLockedCells="1"/>
  <autoFilter ref="A1:R464"/>
  <pageMargins left="0.511811024" right="0.511811024" top="0.78740157499999996" bottom="0.78740157499999996" header="0.31496062000000002" footer="0.31496062000000002"/>
  <pageSetup paperSize="9" scale="10" orientation="portrait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showRowColHeaders="0" workbookViewId="0">
      <selection activeCell="D2" sqref="D2"/>
    </sheetView>
  </sheetViews>
  <sheetFormatPr defaultRowHeight="15" x14ac:dyDescent="0.25"/>
  <cols>
    <col min="1" max="1" width="63.28515625" customWidth="1"/>
    <col min="2" max="2" width="16.28515625" style="160" customWidth="1"/>
    <col min="3" max="3" width="29.28515625" style="113" customWidth="1"/>
    <col min="4" max="4" width="14.7109375" style="96" customWidth="1"/>
    <col min="5" max="5" width="19.7109375" style="9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94" t="s">
        <v>461</v>
      </c>
      <c r="B1" s="112"/>
      <c r="G1" s="224"/>
    </row>
    <row r="2" spans="1:15" ht="16.5" thickTop="1" thickBot="1" x14ac:dyDescent="0.3">
      <c r="A2" s="166" t="s">
        <v>3</v>
      </c>
      <c r="B2" s="114">
        <v>220200</v>
      </c>
      <c r="G2" s="224"/>
    </row>
    <row r="3" spans="1:15" ht="26.25" customHeight="1" thickTop="1" thickBot="1" x14ac:dyDescent="0.3">
      <c r="G3" s="225"/>
    </row>
    <row r="4" spans="1:15" s="95" customFormat="1" ht="31.5" thickTop="1" thickBot="1" x14ac:dyDescent="0.3">
      <c r="A4" s="128" t="s">
        <v>6</v>
      </c>
      <c r="B4" s="129" t="s">
        <v>11</v>
      </c>
      <c r="C4" s="129" t="s">
        <v>16</v>
      </c>
      <c r="D4" s="130" t="s">
        <v>10</v>
      </c>
      <c r="E4" s="129" t="s">
        <v>7</v>
      </c>
      <c r="F4" s="129" t="s">
        <v>12</v>
      </c>
      <c r="G4" s="116" t="s">
        <v>256</v>
      </c>
      <c r="H4"/>
      <c r="I4"/>
      <c r="J4"/>
      <c r="K4"/>
      <c r="L4"/>
      <c r="M4"/>
      <c r="N4"/>
      <c r="O4"/>
    </row>
    <row r="5" spans="1:15" s="111" customFormat="1" ht="45.75" thickTop="1" x14ac:dyDescent="0.25">
      <c r="A5" s="117" t="s">
        <v>304</v>
      </c>
      <c r="B5" s="118" t="s">
        <v>474</v>
      </c>
      <c r="C5" s="118" t="s">
        <v>439</v>
      </c>
      <c r="D5" s="119">
        <v>43028</v>
      </c>
      <c r="E5" s="118">
        <v>1</v>
      </c>
      <c r="F5" s="118">
        <v>1</v>
      </c>
      <c r="G5" s="120">
        <v>160</v>
      </c>
      <c r="H5"/>
      <c r="I5"/>
      <c r="J5"/>
      <c r="K5"/>
      <c r="L5"/>
      <c r="M5"/>
      <c r="N5"/>
      <c r="O5"/>
    </row>
    <row r="6" spans="1:15" s="111" customFormat="1" ht="45" x14ac:dyDescent="0.25">
      <c r="A6" s="117" t="s">
        <v>292</v>
      </c>
      <c r="B6" s="118" t="s">
        <v>466</v>
      </c>
      <c r="C6" s="118" t="s">
        <v>439</v>
      </c>
      <c r="D6" s="119">
        <v>43028</v>
      </c>
      <c r="E6" s="118">
        <v>5</v>
      </c>
      <c r="F6" s="118">
        <v>5</v>
      </c>
      <c r="G6" s="121">
        <v>5.5</v>
      </c>
      <c r="H6"/>
      <c r="I6"/>
      <c r="J6"/>
      <c r="K6"/>
      <c r="L6"/>
      <c r="M6"/>
      <c r="N6"/>
      <c r="O6"/>
    </row>
    <row r="7" spans="1:15" s="111" customFormat="1" ht="30" x14ac:dyDescent="0.25">
      <c r="A7" s="117" t="s">
        <v>284</v>
      </c>
      <c r="B7" s="118" t="s">
        <v>471</v>
      </c>
      <c r="C7" s="118" t="s">
        <v>505</v>
      </c>
      <c r="D7" s="119">
        <v>43028</v>
      </c>
      <c r="E7" s="118">
        <v>60</v>
      </c>
      <c r="F7" s="118">
        <v>60</v>
      </c>
      <c r="G7" s="121">
        <v>60</v>
      </c>
      <c r="H7"/>
      <c r="I7"/>
      <c r="J7"/>
      <c r="K7"/>
      <c r="L7"/>
      <c r="M7"/>
      <c r="N7"/>
      <c r="O7"/>
    </row>
    <row r="8" spans="1:15" s="125" customFormat="1" ht="30" x14ac:dyDescent="0.25">
      <c r="A8" s="117" t="s">
        <v>285</v>
      </c>
      <c r="B8" s="118" t="s">
        <v>471</v>
      </c>
      <c r="C8" s="118" t="s">
        <v>505</v>
      </c>
      <c r="D8" s="119">
        <v>43028</v>
      </c>
      <c r="E8" s="118">
        <v>60</v>
      </c>
      <c r="F8" s="118">
        <v>60</v>
      </c>
      <c r="G8" s="121">
        <v>58.8</v>
      </c>
      <c r="H8"/>
      <c r="I8"/>
      <c r="J8"/>
      <c r="K8"/>
      <c r="L8"/>
      <c r="M8"/>
      <c r="N8"/>
      <c r="O8"/>
    </row>
    <row r="9" spans="1:15" s="125" customFormat="1" ht="30" x14ac:dyDescent="0.25">
      <c r="A9" s="117" t="s">
        <v>286</v>
      </c>
      <c r="B9" s="118" t="s">
        <v>474</v>
      </c>
      <c r="C9" s="118" t="s">
        <v>439</v>
      </c>
      <c r="D9" s="119">
        <v>43028</v>
      </c>
      <c r="E9" s="118">
        <v>60</v>
      </c>
      <c r="F9" s="118">
        <v>60</v>
      </c>
      <c r="G9" s="121">
        <v>156.6</v>
      </c>
      <c r="H9"/>
      <c r="I9"/>
      <c r="J9"/>
      <c r="K9"/>
      <c r="L9"/>
      <c r="M9"/>
      <c r="N9"/>
      <c r="O9"/>
    </row>
    <row r="10" spans="1:15" s="126" customFormat="1" ht="30" x14ac:dyDescent="0.25">
      <c r="A10" s="117" t="s">
        <v>295</v>
      </c>
      <c r="B10" s="118" t="s">
        <v>474</v>
      </c>
      <c r="C10" s="118" t="s">
        <v>439</v>
      </c>
      <c r="D10" s="119">
        <v>43028</v>
      </c>
      <c r="E10" s="118">
        <v>5</v>
      </c>
      <c r="F10" s="118">
        <v>5</v>
      </c>
      <c r="G10" s="121">
        <v>7.45</v>
      </c>
      <c r="H10"/>
      <c r="I10"/>
      <c r="J10"/>
      <c r="K10"/>
      <c r="L10"/>
      <c r="M10"/>
      <c r="N10"/>
      <c r="O10"/>
    </row>
    <row r="11" spans="1:15" ht="60" x14ac:dyDescent="0.25">
      <c r="A11" s="117" t="s">
        <v>415</v>
      </c>
      <c r="B11" s="118" t="s">
        <v>474</v>
      </c>
      <c r="C11" s="118" t="s">
        <v>439</v>
      </c>
      <c r="D11" s="119">
        <v>43028</v>
      </c>
      <c r="E11" s="118">
        <v>5</v>
      </c>
      <c r="F11" s="118">
        <v>5</v>
      </c>
      <c r="G11" s="121">
        <v>57.199999999999996</v>
      </c>
    </row>
    <row r="12" spans="1:15" ht="60" x14ac:dyDescent="0.25">
      <c r="A12" s="117" t="s">
        <v>416</v>
      </c>
      <c r="B12" s="118" t="s">
        <v>474</v>
      </c>
      <c r="C12" s="118" t="s">
        <v>439</v>
      </c>
      <c r="D12" s="119">
        <v>43028</v>
      </c>
      <c r="E12" s="118">
        <v>5</v>
      </c>
      <c r="F12" s="118">
        <v>5</v>
      </c>
      <c r="G12" s="121">
        <v>56.65</v>
      </c>
    </row>
    <row r="13" spans="1:15" ht="60" x14ac:dyDescent="0.25">
      <c r="A13" s="117" t="s">
        <v>429</v>
      </c>
      <c r="B13" s="118" t="s">
        <v>474</v>
      </c>
      <c r="C13" s="118" t="s">
        <v>439</v>
      </c>
      <c r="D13" s="119">
        <v>43028</v>
      </c>
      <c r="E13" s="118">
        <v>2</v>
      </c>
      <c r="F13" s="118">
        <v>2</v>
      </c>
      <c r="G13" s="121">
        <v>48.98</v>
      </c>
    </row>
    <row r="14" spans="1:15" ht="30" x14ac:dyDescent="0.25">
      <c r="A14" s="117" t="s">
        <v>455</v>
      </c>
      <c r="B14" s="118" t="s">
        <v>470</v>
      </c>
      <c r="C14" s="118" t="s">
        <v>439</v>
      </c>
      <c r="D14" s="119">
        <v>43028</v>
      </c>
      <c r="E14" s="118">
        <v>2</v>
      </c>
      <c r="F14" s="118">
        <v>2</v>
      </c>
      <c r="G14" s="121">
        <v>38.200000000000003</v>
      </c>
    </row>
    <row r="15" spans="1:15" ht="60.75" thickBot="1" x14ac:dyDescent="0.3">
      <c r="A15" s="117" t="s">
        <v>457</v>
      </c>
      <c r="B15" s="118" t="s">
        <v>474</v>
      </c>
      <c r="C15" s="118" t="s">
        <v>517</v>
      </c>
      <c r="D15" s="119">
        <v>43028</v>
      </c>
      <c r="E15" s="118">
        <v>5</v>
      </c>
      <c r="F15" s="118">
        <v>3</v>
      </c>
      <c r="G15" s="121">
        <v>42</v>
      </c>
    </row>
    <row r="16" spans="1:15" ht="16.5" thickTop="1" thickBot="1" x14ac:dyDescent="0.3">
      <c r="A16" s="122" t="s">
        <v>249</v>
      </c>
      <c r="B16" s="97"/>
      <c r="C16" s="97"/>
      <c r="D16" s="97"/>
      <c r="E16" s="97"/>
      <c r="F16" s="123"/>
      <c r="G16" s="124">
        <v>691.38</v>
      </c>
    </row>
    <row r="17" spans="2:5" ht="15.75" thickTop="1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ht="15.75" thickBot="1" x14ac:dyDescent="0.3">
      <c r="B54"/>
      <c r="C54"/>
      <c r="D54"/>
      <c r="E54"/>
    </row>
    <row r="55" spans="2:5" ht="16.5" thickTop="1" thickBot="1" x14ac:dyDescent="0.3">
      <c r="B55"/>
      <c r="C55"/>
      <c r="D55"/>
      <c r="E55"/>
    </row>
    <row r="56" spans="2:5" ht="15.75" thickTop="1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F46ATHFKNUd8dbCaKle5zrm1yK+UzagWiZXmId6J3RkToURQ+7wAZYOcwzOomRDQnO4CVfHPIN+IrsN9wo05lw==" saltValue="CDGIYDmLPj8SqHDihhwOy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showRowColHeaders="0" workbookViewId="0">
      <selection activeCell="C5" sqref="C5"/>
    </sheetView>
  </sheetViews>
  <sheetFormatPr defaultRowHeight="15" x14ac:dyDescent="0.25"/>
  <cols>
    <col min="1" max="1" width="63.28515625" customWidth="1"/>
    <col min="2" max="2" width="16.28515625" style="160" customWidth="1"/>
    <col min="3" max="3" width="29.28515625" style="113" customWidth="1"/>
    <col min="4" max="4" width="14.7109375" style="96" customWidth="1"/>
    <col min="5" max="5" width="19.7109375" style="9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94" t="s">
        <v>462</v>
      </c>
      <c r="B1" s="112"/>
      <c r="G1" s="224"/>
    </row>
    <row r="2" spans="1:15" ht="16.5" thickTop="1" thickBot="1" x14ac:dyDescent="0.3">
      <c r="A2" s="166" t="s">
        <v>3</v>
      </c>
      <c r="B2" s="114">
        <v>220500</v>
      </c>
      <c r="G2" s="224"/>
    </row>
    <row r="3" spans="1:15" ht="26.25" customHeight="1" thickTop="1" thickBot="1" x14ac:dyDescent="0.3">
      <c r="G3" s="225"/>
    </row>
    <row r="4" spans="1:15" s="95" customFormat="1" ht="31.5" thickTop="1" thickBot="1" x14ac:dyDescent="0.3">
      <c r="A4" s="128" t="s">
        <v>6</v>
      </c>
      <c r="B4" s="129" t="s">
        <v>11</v>
      </c>
      <c r="C4" s="129" t="s">
        <v>16</v>
      </c>
      <c r="D4" s="130" t="s">
        <v>10</v>
      </c>
      <c r="E4" s="129" t="s">
        <v>7</v>
      </c>
      <c r="F4" s="129" t="s">
        <v>12</v>
      </c>
      <c r="G4" s="116" t="s">
        <v>256</v>
      </c>
      <c r="H4"/>
      <c r="I4"/>
      <c r="J4"/>
      <c r="K4"/>
      <c r="L4"/>
      <c r="M4"/>
      <c r="N4"/>
      <c r="O4"/>
    </row>
    <row r="5" spans="1:15" s="111" customFormat="1" ht="61.5" thickTop="1" thickBot="1" x14ac:dyDescent="0.3">
      <c r="A5" s="117" t="s">
        <v>429</v>
      </c>
      <c r="B5" s="118" t="s">
        <v>474</v>
      </c>
      <c r="C5" s="118" t="s">
        <v>439</v>
      </c>
      <c r="D5" s="119">
        <v>43028</v>
      </c>
      <c r="E5" s="118">
        <v>1</v>
      </c>
      <c r="F5" s="118">
        <v>1</v>
      </c>
      <c r="G5" s="120">
        <v>24.49</v>
      </c>
      <c r="H5"/>
      <c r="I5"/>
      <c r="J5"/>
      <c r="K5"/>
      <c r="L5"/>
      <c r="M5"/>
      <c r="N5"/>
      <c r="O5"/>
    </row>
    <row r="6" spans="1:15" s="111" customFormat="1" ht="16.5" thickTop="1" thickBot="1" x14ac:dyDescent="0.3">
      <c r="A6" s="122" t="s">
        <v>249</v>
      </c>
      <c r="B6" s="97"/>
      <c r="C6" s="97"/>
      <c r="D6" s="97"/>
      <c r="E6" s="97"/>
      <c r="F6" s="123"/>
      <c r="G6" s="124">
        <v>24.49</v>
      </c>
      <c r="H6"/>
      <c r="I6"/>
      <c r="J6"/>
      <c r="K6"/>
      <c r="L6"/>
      <c r="M6"/>
      <c r="N6"/>
      <c r="O6"/>
    </row>
    <row r="7" spans="1:15" s="111" customFormat="1" ht="15.75" thickTop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125" customFormat="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125" customFormat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126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ht="15.75" thickBot="1" x14ac:dyDescent="0.3">
      <c r="B54"/>
      <c r="C54"/>
      <c r="D54"/>
      <c r="E54"/>
    </row>
    <row r="55" spans="2:5" ht="16.5" thickTop="1" thickBot="1" x14ac:dyDescent="0.3">
      <c r="B55"/>
      <c r="C55"/>
      <c r="D55"/>
      <c r="E55"/>
    </row>
    <row r="56" spans="2:5" ht="15.75" thickTop="1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LJYggMGfDA+71iHg8xWnaL6hGEBH0Bfdtzp3R0V1POPZUU331mBMnM5+H3XSdxA3JuIpospgOvXAL3l1h/MAEw==" saltValue="mupvmgtxjEvLdhaYVNQwH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showRowColHeaders="0" workbookViewId="0">
      <selection activeCell="C4" sqref="C4"/>
    </sheetView>
  </sheetViews>
  <sheetFormatPr defaultRowHeight="15" x14ac:dyDescent="0.25"/>
  <cols>
    <col min="1" max="1" width="63.28515625" customWidth="1"/>
    <col min="2" max="2" width="16.28515625" style="160" customWidth="1"/>
    <col min="3" max="3" width="29.28515625" style="113" customWidth="1"/>
    <col min="4" max="4" width="14.7109375" style="96" customWidth="1"/>
    <col min="5" max="5" width="19.7109375" style="9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94" t="s">
        <v>463</v>
      </c>
      <c r="B1" s="112"/>
      <c r="G1" s="224"/>
    </row>
    <row r="2" spans="1:15" ht="16.5" thickTop="1" thickBot="1" x14ac:dyDescent="0.3">
      <c r="A2" s="166" t="s">
        <v>3</v>
      </c>
      <c r="B2" s="114">
        <v>230300</v>
      </c>
      <c r="G2" s="224"/>
    </row>
    <row r="3" spans="1:15" ht="26.25" customHeight="1" thickTop="1" thickBot="1" x14ac:dyDescent="0.3">
      <c r="G3" s="225"/>
    </row>
    <row r="4" spans="1:15" s="95" customFormat="1" ht="31.5" thickTop="1" thickBot="1" x14ac:dyDescent="0.3">
      <c r="A4" s="128" t="s">
        <v>6</v>
      </c>
      <c r="B4" s="129" t="s">
        <v>11</v>
      </c>
      <c r="C4" s="129" t="s">
        <v>16</v>
      </c>
      <c r="D4" s="130" t="s">
        <v>10</v>
      </c>
      <c r="E4" s="129" t="s">
        <v>7</v>
      </c>
      <c r="F4" s="129" t="s">
        <v>12</v>
      </c>
      <c r="G4" s="116" t="s">
        <v>256</v>
      </c>
      <c r="H4"/>
      <c r="I4"/>
      <c r="J4"/>
      <c r="K4"/>
      <c r="L4"/>
      <c r="M4"/>
      <c r="N4"/>
      <c r="O4"/>
    </row>
    <row r="5" spans="1:15" s="111" customFormat="1" ht="45.75" thickTop="1" x14ac:dyDescent="0.25">
      <c r="A5" s="117" t="s">
        <v>304</v>
      </c>
      <c r="B5" s="118" t="s">
        <v>474</v>
      </c>
      <c r="C5" s="118" t="s">
        <v>439</v>
      </c>
      <c r="D5" s="119">
        <v>43028</v>
      </c>
      <c r="E5" s="118">
        <v>1</v>
      </c>
      <c r="F5" s="118">
        <v>1</v>
      </c>
      <c r="G5" s="120">
        <v>160</v>
      </c>
      <c r="H5"/>
      <c r="I5"/>
      <c r="J5"/>
      <c r="K5"/>
      <c r="L5"/>
      <c r="M5"/>
      <c r="N5"/>
      <c r="O5"/>
    </row>
    <row r="6" spans="1:15" s="111" customFormat="1" ht="45" x14ac:dyDescent="0.25">
      <c r="A6" s="117" t="s">
        <v>292</v>
      </c>
      <c r="B6" s="118" t="s">
        <v>466</v>
      </c>
      <c r="C6" s="118" t="s">
        <v>439</v>
      </c>
      <c r="D6" s="119">
        <v>43028</v>
      </c>
      <c r="E6" s="118">
        <v>10</v>
      </c>
      <c r="F6" s="118">
        <v>10</v>
      </c>
      <c r="G6" s="121">
        <v>11</v>
      </c>
      <c r="H6"/>
      <c r="I6"/>
      <c r="J6"/>
      <c r="K6"/>
      <c r="L6"/>
      <c r="M6"/>
      <c r="N6"/>
      <c r="O6"/>
    </row>
    <row r="7" spans="1:15" s="111" customFormat="1" ht="45" x14ac:dyDescent="0.25">
      <c r="A7" s="117" t="s">
        <v>276</v>
      </c>
      <c r="B7" s="118" t="s">
        <v>474</v>
      </c>
      <c r="C7" s="118" t="s">
        <v>439</v>
      </c>
      <c r="D7" s="119">
        <v>43028</v>
      </c>
      <c r="E7" s="118">
        <v>2</v>
      </c>
      <c r="F7" s="118">
        <v>2</v>
      </c>
      <c r="G7" s="121">
        <v>48.64</v>
      </c>
      <c r="H7"/>
      <c r="I7"/>
      <c r="J7"/>
      <c r="K7"/>
      <c r="L7"/>
      <c r="M7"/>
      <c r="N7"/>
      <c r="O7"/>
    </row>
    <row r="8" spans="1:15" s="125" customFormat="1" ht="30" x14ac:dyDescent="0.25">
      <c r="A8" s="117" t="s">
        <v>295</v>
      </c>
      <c r="B8" s="118" t="s">
        <v>474</v>
      </c>
      <c r="C8" s="118" t="s">
        <v>439</v>
      </c>
      <c r="D8" s="119">
        <v>43028</v>
      </c>
      <c r="E8" s="118">
        <v>10</v>
      </c>
      <c r="F8" s="118">
        <v>10</v>
      </c>
      <c r="G8" s="121">
        <v>14.9</v>
      </c>
      <c r="H8"/>
      <c r="I8"/>
      <c r="J8"/>
      <c r="K8"/>
      <c r="L8"/>
      <c r="M8"/>
      <c r="N8"/>
      <c r="O8"/>
    </row>
    <row r="9" spans="1:15" s="125" customFormat="1" ht="60.75" thickBot="1" x14ac:dyDescent="0.3">
      <c r="A9" s="117" t="s">
        <v>457</v>
      </c>
      <c r="B9" s="118" t="s">
        <v>474</v>
      </c>
      <c r="C9" s="118" t="s">
        <v>517</v>
      </c>
      <c r="D9" s="119">
        <v>43028</v>
      </c>
      <c r="E9" s="118">
        <v>4</v>
      </c>
      <c r="F9" s="118">
        <v>3</v>
      </c>
      <c r="G9" s="121">
        <v>42</v>
      </c>
      <c r="H9"/>
      <c r="I9"/>
      <c r="J9"/>
      <c r="K9"/>
      <c r="L9"/>
      <c r="M9"/>
      <c r="N9"/>
      <c r="O9"/>
    </row>
    <row r="10" spans="1:15" s="126" customFormat="1" ht="16.5" thickTop="1" thickBot="1" x14ac:dyDescent="0.3">
      <c r="A10" s="122" t="s">
        <v>249</v>
      </c>
      <c r="B10" s="97"/>
      <c r="C10" s="97"/>
      <c r="D10" s="97"/>
      <c r="E10" s="97"/>
      <c r="F10" s="123"/>
      <c r="G10" s="124">
        <v>276.53999999999996</v>
      </c>
      <c r="H10"/>
      <c r="I10"/>
      <c r="J10"/>
      <c r="K10"/>
      <c r="L10"/>
      <c r="M10"/>
      <c r="N10"/>
      <c r="O10"/>
    </row>
    <row r="11" spans="1:15" ht="15.75" thickTop="1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ht="15.75" thickBot="1" x14ac:dyDescent="0.3">
      <c r="B54"/>
      <c r="C54"/>
      <c r="D54"/>
      <c r="E54"/>
    </row>
    <row r="55" spans="2:5" ht="16.5" thickTop="1" thickBot="1" x14ac:dyDescent="0.3">
      <c r="B55"/>
      <c r="C55"/>
      <c r="D55"/>
      <c r="E55"/>
    </row>
    <row r="56" spans="2:5" ht="15.75" thickTop="1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9dCHmPmrRq/U94GVxvjPnOXQRewOxuHLj+Fdw6MNuFMAsrVI58eOJbsKR0Zgw4KDDByey3q/N72w+r/qLScdKQ==" saltValue="7oR7R/7/iEnBwbvG7QbGi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showRowColHeaders="0" workbookViewId="0">
      <selection activeCell="A28" sqref="A28"/>
    </sheetView>
  </sheetViews>
  <sheetFormatPr defaultRowHeight="15" x14ac:dyDescent="0.25"/>
  <cols>
    <col min="1" max="1" width="63.28515625" customWidth="1"/>
    <col min="2" max="2" width="16.28515625" style="160" customWidth="1"/>
    <col min="3" max="3" width="29.28515625" style="113" customWidth="1"/>
    <col min="4" max="4" width="14.7109375" style="96" customWidth="1"/>
    <col min="5" max="5" width="19.7109375" style="9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94" t="s">
        <v>421</v>
      </c>
      <c r="B1" s="112"/>
      <c r="G1" s="224"/>
    </row>
    <row r="2" spans="1:15" ht="16.5" thickTop="1" thickBot="1" x14ac:dyDescent="0.3">
      <c r="A2" s="166" t="s">
        <v>3</v>
      </c>
      <c r="B2" s="114">
        <v>240000</v>
      </c>
      <c r="G2" s="224"/>
    </row>
    <row r="3" spans="1:15" ht="26.25" customHeight="1" thickTop="1" thickBot="1" x14ac:dyDescent="0.3">
      <c r="G3" s="225"/>
    </row>
    <row r="4" spans="1:15" s="95" customFormat="1" ht="31.5" thickTop="1" thickBot="1" x14ac:dyDescent="0.3">
      <c r="A4" s="128" t="s">
        <v>6</v>
      </c>
      <c r="B4" s="129" t="s">
        <v>11</v>
      </c>
      <c r="C4" s="129" t="s">
        <v>16</v>
      </c>
      <c r="D4" s="130" t="s">
        <v>10</v>
      </c>
      <c r="E4" s="129" t="s">
        <v>7</v>
      </c>
      <c r="F4" s="129" t="s">
        <v>12</v>
      </c>
      <c r="G4" s="116" t="s">
        <v>256</v>
      </c>
      <c r="H4"/>
      <c r="I4"/>
      <c r="J4"/>
      <c r="K4"/>
      <c r="L4"/>
      <c r="M4"/>
      <c r="N4"/>
      <c r="O4"/>
    </row>
    <row r="5" spans="1:15" s="111" customFormat="1" ht="45.75" thickTop="1" x14ac:dyDescent="0.25">
      <c r="A5" s="117" t="s">
        <v>318</v>
      </c>
      <c r="B5" s="118" t="s">
        <v>453</v>
      </c>
      <c r="C5" s="118" t="s">
        <v>439</v>
      </c>
      <c r="D5" s="119">
        <v>42992</v>
      </c>
      <c r="E5" s="118">
        <v>5</v>
      </c>
      <c r="F5" s="118">
        <v>5</v>
      </c>
      <c r="G5" s="120">
        <v>7.95</v>
      </c>
      <c r="H5"/>
      <c r="I5"/>
      <c r="J5"/>
      <c r="K5"/>
      <c r="L5"/>
      <c r="M5"/>
      <c r="N5"/>
      <c r="O5"/>
    </row>
    <row r="6" spans="1:15" s="111" customFormat="1" ht="45" x14ac:dyDescent="0.25">
      <c r="A6" s="117" t="s">
        <v>292</v>
      </c>
      <c r="B6" s="118" t="s">
        <v>466</v>
      </c>
      <c r="C6" s="118" t="s">
        <v>439</v>
      </c>
      <c r="D6" s="119">
        <v>43028</v>
      </c>
      <c r="E6" s="118">
        <v>15</v>
      </c>
      <c r="F6" s="118">
        <v>15</v>
      </c>
      <c r="G6" s="121">
        <v>16.5</v>
      </c>
      <c r="H6"/>
      <c r="I6"/>
      <c r="J6"/>
      <c r="K6"/>
      <c r="L6"/>
      <c r="M6"/>
      <c r="N6"/>
      <c r="O6"/>
    </row>
    <row r="7" spans="1:15" s="111" customFormat="1" ht="30" x14ac:dyDescent="0.25">
      <c r="A7" s="117" t="s">
        <v>160</v>
      </c>
      <c r="B7" s="118" t="s">
        <v>452</v>
      </c>
      <c r="C7" s="118" t="s">
        <v>439</v>
      </c>
      <c r="D7" s="119">
        <v>42992</v>
      </c>
      <c r="E7" s="118">
        <v>5</v>
      </c>
      <c r="F7" s="118">
        <v>5</v>
      </c>
      <c r="G7" s="121">
        <v>7.1499999999999995</v>
      </c>
      <c r="H7"/>
      <c r="I7"/>
      <c r="J7"/>
      <c r="K7"/>
      <c r="L7"/>
      <c r="M7"/>
      <c r="N7"/>
      <c r="O7"/>
    </row>
    <row r="8" spans="1:15" s="125" customFormat="1" ht="30" x14ac:dyDescent="0.25">
      <c r="A8" s="117" t="s">
        <v>330</v>
      </c>
      <c r="B8" s="118" t="s">
        <v>452</v>
      </c>
      <c r="C8" s="118" t="s">
        <v>439</v>
      </c>
      <c r="D8" s="119">
        <v>42992</v>
      </c>
      <c r="E8" s="118">
        <v>5</v>
      </c>
      <c r="F8" s="118">
        <v>5</v>
      </c>
      <c r="G8" s="121">
        <v>7.6</v>
      </c>
      <c r="H8"/>
      <c r="I8"/>
      <c r="J8"/>
      <c r="K8"/>
      <c r="L8"/>
      <c r="M8"/>
      <c r="N8"/>
      <c r="O8"/>
    </row>
    <row r="9" spans="1:15" s="125" customFormat="1" ht="60" x14ac:dyDescent="0.25">
      <c r="A9" s="117" t="s">
        <v>287</v>
      </c>
      <c r="B9" s="118" t="s">
        <v>451</v>
      </c>
      <c r="C9" s="118" t="s">
        <v>439</v>
      </c>
      <c r="D9" s="119">
        <v>42992</v>
      </c>
      <c r="E9" s="118">
        <v>1</v>
      </c>
      <c r="F9" s="118">
        <v>1</v>
      </c>
      <c r="G9" s="121">
        <v>334.99</v>
      </c>
      <c r="H9"/>
      <c r="I9"/>
      <c r="J9"/>
      <c r="K9"/>
      <c r="L9"/>
      <c r="M9"/>
      <c r="N9"/>
      <c r="O9"/>
    </row>
    <row r="10" spans="1:15" s="126" customFormat="1" ht="30" x14ac:dyDescent="0.25">
      <c r="A10" s="117" t="s">
        <v>161</v>
      </c>
      <c r="B10" s="118" t="s">
        <v>453</v>
      </c>
      <c r="C10" s="118" t="s">
        <v>439</v>
      </c>
      <c r="D10" s="119">
        <v>42992</v>
      </c>
      <c r="E10" s="118">
        <v>5</v>
      </c>
      <c r="F10" s="118">
        <v>5</v>
      </c>
      <c r="G10" s="121">
        <v>7.8000000000000007</v>
      </c>
      <c r="H10"/>
      <c r="I10"/>
      <c r="J10"/>
      <c r="K10"/>
      <c r="L10"/>
      <c r="M10"/>
      <c r="N10"/>
      <c r="O10"/>
    </row>
    <row r="11" spans="1:15" ht="45" x14ac:dyDescent="0.25">
      <c r="A11" s="117" t="s">
        <v>276</v>
      </c>
      <c r="B11" s="118" t="s">
        <v>453</v>
      </c>
      <c r="C11" s="118" t="s">
        <v>439</v>
      </c>
      <c r="D11" s="119">
        <v>42992</v>
      </c>
      <c r="E11" s="118">
        <v>2</v>
      </c>
      <c r="F11" s="118">
        <v>2</v>
      </c>
      <c r="G11" s="121">
        <v>48.64</v>
      </c>
    </row>
    <row r="12" spans="1:15" ht="45" x14ac:dyDescent="0.25">
      <c r="A12" s="117" t="s">
        <v>276</v>
      </c>
      <c r="B12" s="118" t="s">
        <v>474</v>
      </c>
      <c r="C12" s="118" t="s">
        <v>439</v>
      </c>
      <c r="D12" s="119">
        <v>43028</v>
      </c>
      <c r="E12" s="118">
        <v>2</v>
      </c>
      <c r="F12" s="118">
        <v>2</v>
      </c>
      <c r="G12" s="121">
        <v>48.64</v>
      </c>
    </row>
    <row r="13" spans="1:15" ht="30" x14ac:dyDescent="0.25">
      <c r="A13" s="117" t="s">
        <v>315</v>
      </c>
      <c r="B13" s="118" t="s">
        <v>453</v>
      </c>
      <c r="C13" s="118" t="s">
        <v>439</v>
      </c>
      <c r="D13" s="119">
        <v>42992</v>
      </c>
      <c r="E13" s="118">
        <v>5</v>
      </c>
      <c r="F13" s="118">
        <v>5</v>
      </c>
      <c r="G13" s="121">
        <v>9.15</v>
      </c>
    </row>
    <row r="14" spans="1:15" ht="30" x14ac:dyDescent="0.25">
      <c r="A14" s="117" t="s">
        <v>316</v>
      </c>
      <c r="B14" s="118" t="s">
        <v>453</v>
      </c>
      <c r="C14" s="118" t="s">
        <v>439</v>
      </c>
      <c r="D14" s="119">
        <v>42992</v>
      </c>
      <c r="E14" s="118">
        <v>5</v>
      </c>
      <c r="F14" s="118">
        <v>5</v>
      </c>
      <c r="G14" s="121">
        <v>7.65</v>
      </c>
    </row>
    <row r="15" spans="1:15" ht="45" x14ac:dyDescent="0.25">
      <c r="A15" s="117" t="s">
        <v>319</v>
      </c>
      <c r="B15" s="118" t="s">
        <v>453</v>
      </c>
      <c r="C15" s="118" t="s">
        <v>439</v>
      </c>
      <c r="D15" s="119">
        <v>42992</v>
      </c>
      <c r="E15" s="118">
        <v>5</v>
      </c>
      <c r="F15" s="118">
        <v>5</v>
      </c>
      <c r="G15" s="121">
        <v>6.75</v>
      </c>
    </row>
    <row r="16" spans="1:15" ht="45" x14ac:dyDescent="0.25">
      <c r="A16" s="117" t="s">
        <v>321</v>
      </c>
      <c r="B16" s="118" t="s">
        <v>453</v>
      </c>
      <c r="C16" s="118" t="s">
        <v>439</v>
      </c>
      <c r="D16" s="119">
        <v>42992</v>
      </c>
      <c r="E16" s="118">
        <v>5</v>
      </c>
      <c r="F16" s="118">
        <v>5</v>
      </c>
      <c r="G16" s="121">
        <v>6.9499999999999993</v>
      </c>
    </row>
    <row r="17" spans="1:7" ht="30" x14ac:dyDescent="0.25">
      <c r="A17" s="117" t="s">
        <v>322</v>
      </c>
      <c r="B17" s="118" t="s">
        <v>453</v>
      </c>
      <c r="C17" s="118" t="s">
        <v>439</v>
      </c>
      <c r="D17" s="119">
        <v>42992</v>
      </c>
      <c r="E17" s="118">
        <v>5</v>
      </c>
      <c r="F17" s="118">
        <v>5</v>
      </c>
      <c r="G17" s="121">
        <v>6.7</v>
      </c>
    </row>
    <row r="18" spans="1:7" ht="45" x14ac:dyDescent="0.25">
      <c r="A18" s="117" t="s">
        <v>320</v>
      </c>
      <c r="B18" s="118" t="s">
        <v>453</v>
      </c>
      <c r="C18" s="118" t="s">
        <v>439</v>
      </c>
      <c r="D18" s="119">
        <v>42992</v>
      </c>
      <c r="E18" s="118">
        <v>5</v>
      </c>
      <c r="F18" s="118">
        <v>5</v>
      </c>
      <c r="G18" s="121">
        <v>6.4</v>
      </c>
    </row>
    <row r="19" spans="1:7" ht="45" x14ac:dyDescent="0.25">
      <c r="A19" s="117" t="s">
        <v>422</v>
      </c>
      <c r="B19" s="118" t="s">
        <v>453</v>
      </c>
      <c r="C19" s="118" t="s">
        <v>439</v>
      </c>
      <c r="D19" s="119">
        <v>42992</v>
      </c>
      <c r="E19" s="118">
        <v>5</v>
      </c>
      <c r="F19" s="118">
        <v>5</v>
      </c>
      <c r="G19" s="121">
        <v>5.5</v>
      </c>
    </row>
    <row r="20" spans="1:7" ht="30" x14ac:dyDescent="0.25">
      <c r="A20" s="117" t="s">
        <v>423</v>
      </c>
      <c r="B20" s="118" t="s">
        <v>453</v>
      </c>
      <c r="C20" s="118" t="s">
        <v>439</v>
      </c>
      <c r="D20" s="119">
        <v>42992</v>
      </c>
      <c r="E20" s="118">
        <v>5</v>
      </c>
      <c r="F20" s="118">
        <v>5</v>
      </c>
      <c r="G20" s="121">
        <v>7.95</v>
      </c>
    </row>
    <row r="21" spans="1:7" ht="45" x14ac:dyDescent="0.25">
      <c r="A21" s="117" t="s">
        <v>424</v>
      </c>
      <c r="B21" s="118" t="s">
        <v>453</v>
      </c>
      <c r="C21" s="118" t="s">
        <v>439</v>
      </c>
      <c r="D21" s="119">
        <v>42992</v>
      </c>
      <c r="E21" s="118">
        <v>5</v>
      </c>
      <c r="F21" s="118">
        <v>5</v>
      </c>
      <c r="G21" s="121">
        <v>9.3000000000000007</v>
      </c>
    </row>
    <row r="22" spans="1:7" ht="45.75" thickBot="1" x14ac:dyDescent="0.3">
      <c r="A22" s="117" t="s">
        <v>425</v>
      </c>
      <c r="B22" s="118" t="s">
        <v>453</v>
      </c>
      <c r="C22" s="118" t="s">
        <v>439</v>
      </c>
      <c r="D22" s="119">
        <v>42992</v>
      </c>
      <c r="E22" s="118">
        <v>5</v>
      </c>
      <c r="F22" s="118">
        <v>5</v>
      </c>
      <c r="G22" s="121">
        <v>6.9499999999999993</v>
      </c>
    </row>
    <row r="23" spans="1:7" ht="16.5" thickTop="1" thickBot="1" x14ac:dyDescent="0.3">
      <c r="A23" s="122" t="s">
        <v>249</v>
      </c>
      <c r="B23" s="97"/>
      <c r="C23" s="97"/>
      <c r="D23" s="97"/>
      <c r="E23" s="97"/>
      <c r="F23" s="123"/>
      <c r="G23" s="124">
        <v>552.56999999999994</v>
      </c>
    </row>
    <row r="24" spans="1:7" ht="15.75" thickTop="1" x14ac:dyDescent="0.25">
      <c r="B24"/>
      <c r="C24"/>
      <c r="D24"/>
      <c r="E24"/>
    </row>
    <row r="25" spans="1:7" x14ac:dyDescent="0.25">
      <c r="B25"/>
      <c r="C25"/>
      <c r="D25"/>
      <c r="E25"/>
    </row>
    <row r="26" spans="1:7" x14ac:dyDescent="0.25">
      <c r="B26"/>
      <c r="C26"/>
      <c r="D26"/>
      <c r="E26"/>
    </row>
    <row r="27" spans="1:7" x14ac:dyDescent="0.25">
      <c r="B27"/>
      <c r="C27"/>
      <c r="D27"/>
      <c r="E27"/>
    </row>
    <row r="28" spans="1:7" x14ac:dyDescent="0.25">
      <c r="B28"/>
      <c r="C28"/>
      <c r="D28"/>
      <c r="E28"/>
    </row>
    <row r="29" spans="1:7" x14ac:dyDescent="0.25">
      <c r="B29"/>
      <c r="C29"/>
      <c r="D29"/>
      <c r="E29"/>
    </row>
    <row r="30" spans="1:7" x14ac:dyDescent="0.25">
      <c r="B30"/>
      <c r="C30"/>
      <c r="D30"/>
      <c r="E30"/>
    </row>
    <row r="31" spans="1:7" x14ac:dyDescent="0.25">
      <c r="B31"/>
      <c r="C31"/>
      <c r="D31"/>
      <c r="E31"/>
    </row>
    <row r="32" spans="1:7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ht="15.75" thickBot="1" x14ac:dyDescent="0.3">
      <c r="B54"/>
      <c r="C54"/>
      <c r="D54"/>
      <c r="E54"/>
    </row>
    <row r="55" spans="2:5" ht="16.5" thickTop="1" thickBot="1" x14ac:dyDescent="0.3">
      <c r="B55"/>
      <c r="C55"/>
      <c r="D55"/>
      <c r="E55"/>
    </row>
    <row r="56" spans="2:5" ht="15.75" thickTop="1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bhRPslxfHahkoQN+q47zbWM00gTzgk0RGViK14p98vrCidp7ZTcai1fKDBnFsM2Pke0lLXSQLNaGvdOnb2RAsQ==" saltValue="5Q5IThx+QuUf0i4HzeoiC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showRowColHeaders="0" workbookViewId="0"/>
  </sheetViews>
  <sheetFormatPr defaultRowHeight="15" x14ac:dyDescent="0.25"/>
  <cols>
    <col min="1" max="1" width="63.28515625" customWidth="1"/>
    <col min="2" max="2" width="16.28515625" style="160" customWidth="1"/>
    <col min="3" max="3" width="29.28515625" style="113" customWidth="1"/>
    <col min="4" max="4" width="14.7109375" style="96" customWidth="1"/>
    <col min="5" max="5" width="19.7109375" style="9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94" t="s">
        <v>426</v>
      </c>
      <c r="B1" s="112"/>
      <c r="G1" s="224"/>
    </row>
    <row r="2" spans="1:15" ht="16.5" thickTop="1" thickBot="1" x14ac:dyDescent="0.3">
      <c r="A2" s="166" t="s">
        <v>3</v>
      </c>
      <c r="B2" s="114">
        <v>250000</v>
      </c>
      <c r="G2" s="224"/>
    </row>
    <row r="3" spans="1:15" ht="26.25" customHeight="1" thickTop="1" thickBot="1" x14ac:dyDescent="0.3">
      <c r="G3" s="225"/>
    </row>
    <row r="4" spans="1:15" s="95" customFormat="1" ht="31.5" thickTop="1" thickBot="1" x14ac:dyDescent="0.3">
      <c r="A4" s="128" t="s">
        <v>6</v>
      </c>
      <c r="B4" s="129" t="s">
        <v>11</v>
      </c>
      <c r="C4" s="129" t="s">
        <v>16</v>
      </c>
      <c r="D4" s="130" t="s">
        <v>10</v>
      </c>
      <c r="E4" s="129" t="s">
        <v>7</v>
      </c>
      <c r="F4" s="129" t="s">
        <v>12</v>
      </c>
      <c r="G4" s="116" t="s">
        <v>256</v>
      </c>
      <c r="H4"/>
      <c r="I4"/>
      <c r="J4"/>
      <c r="K4"/>
      <c r="L4"/>
      <c r="M4"/>
      <c r="N4"/>
      <c r="O4"/>
    </row>
    <row r="5" spans="1:15" s="111" customFormat="1" ht="30.75" thickTop="1" x14ac:dyDescent="0.25">
      <c r="A5" s="117" t="s">
        <v>284</v>
      </c>
      <c r="B5" s="118" t="s">
        <v>454</v>
      </c>
      <c r="C5" s="118" t="s">
        <v>439</v>
      </c>
      <c r="D5" s="119">
        <v>42992</v>
      </c>
      <c r="E5" s="118">
        <v>10</v>
      </c>
      <c r="F5" s="118">
        <v>10</v>
      </c>
      <c r="G5" s="120">
        <v>10</v>
      </c>
      <c r="H5"/>
      <c r="I5"/>
      <c r="J5"/>
      <c r="K5"/>
      <c r="L5"/>
      <c r="M5"/>
      <c r="N5"/>
      <c r="O5"/>
    </row>
    <row r="6" spans="1:15" s="111" customFormat="1" ht="30" x14ac:dyDescent="0.25">
      <c r="A6" s="117" t="s">
        <v>285</v>
      </c>
      <c r="B6" s="118" t="s">
        <v>454</v>
      </c>
      <c r="C6" s="118" t="s">
        <v>439</v>
      </c>
      <c r="D6" s="119">
        <v>42992</v>
      </c>
      <c r="E6" s="118">
        <v>10</v>
      </c>
      <c r="F6" s="118">
        <v>10</v>
      </c>
      <c r="G6" s="121">
        <v>9.8000000000000007</v>
      </c>
      <c r="H6"/>
      <c r="I6"/>
      <c r="J6"/>
      <c r="K6"/>
      <c r="L6"/>
      <c r="M6"/>
      <c r="N6"/>
      <c r="O6"/>
    </row>
    <row r="7" spans="1:15" s="111" customFormat="1" ht="30.75" thickBot="1" x14ac:dyDescent="0.3">
      <c r="A7" s="117" t="s">
        <v>286</v>
      </c>
      <c r="B7" s="118" t="s">
        <v>453</v>
      </c>
      <c r="C7" s="118" t="s">
        <v>439</v>
      </c>
      <c r="D7" s="119">
        <v>42992</v>
      </c>
      <c r="E7" s="118">
        <v>10</v>
      </c>
      <c r="F7" s="118">
        <v>10</v>
      </c>
      <c r="G7" s="121">
        <v>26.099999999999998</v>
      </c>
      <c r="H7"/>
      <c r="I7"/>
      <c r="J7"/>
      <c r="K7"/>
      <c r="L7"/>
      <c r="M7"/>
      <c r="N7"/>
      <c r="O7"/>
    </row>
    <row r="8" spans="1:15" s="125" customFormat="1" ht="16.5" thickTop="1" thickBot="1" x14ac:dyDescent="0.3">
      <c r="A8" s="122" t="s">
        <v>249</v>
      </c>
      <c r="B8" s="97"/>
      <c r="C8" s="97"/>
      <c r="D8" s="97"/>
      <c r="E8" s="97"/>
      <c r="F8" s="123"/>
      <c r="G8" s="124">
        <v>45.9</v>
      </c>
      <c r="H8"/>
      <c r="I8"/>
      <c r="J8"/>
      <c r="K8"/>
      <c r="L8"/>
      <c r="M8"/>
      <c r="N8"/>
      <c r="O8"/>
    </row>
    <row r="9" spans="1:15" s="125" customFormat="1" ht="15.75" thickTop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126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ht="15.75" thickBot="1" x14ac:dyDescent="0.3">
      <c r="B54"/>
      <c r="C54"/>
      <c r="D54"/>
      <c r="E54"/>
    </row>
    <row r="55" spans="2:5" ht="16.5" thickTop="1" thickBot="1" x14ac:dyDescent="0.3">
      <c r="B55"/>
      <c r="C55"/>
      <c r="D55"/>
      <c r="E55"/>
    </row>
    <row r="56" spans="2:5" ht="15.75" thickTop="1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jOgA7H8ZMAck1GvRhd/zJgGq9+pOV5oWWPyNFUU2zZwKdNLdYpRGg9sY3JZdCI+UT21Q9KG9huopHqonnw/c4A==" saltValue="r+3FYwXwGXGLJZcZd48hC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>
    <tabColor theme="0"/>
  </sheetPr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115" customWidth="1"/>
    <col min="3" max="3" width="29.28515625" style="113" customWidth="1"/>
    <col min="4" max="4" width="14.7109375" style="96" customWidth="1"/>
    <col min="5" max="5" width="19.7109375" style="9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94" t="s">
        <v>406</v>
      </c>
      <c r="B1" s="112"/>
      <c r="G1" s="224"/>
    </row>
    <row r="2" spans="1:15" ht="16.5" thickTop="1" thickBot="1" x14ac:dyDescent="0.3">
      <c r="A2" s="127" t="s">
        <v>3</v>
      </c>
      <c r="B2" s="114">
        <v>250020</v>
      </c>
      <c r="G2" s="224"/>
    </row>
    <row r="3" spans="1:15" ht="26.25" customHeight="1" thickTop="1" thickBot="1" x14ac:dyDescent="0.3">
      <c r="G3" s="225"/>
    </row>
    <row r="4" spans="1:15" s="95" customFormat="1" ht="31.5" thickTop="1" thickBot="1" x14ac:dyDescent="0.3">
      <c r="A4" s="128" t="s">
        <v>6</v>
      </c>
      <c r="B4" s="129" t="s">
        <v>11</v>
      </c>
      <c r="C4" s="129" t="s">
        <v>16</v>
      </c>
      <c r="D4" s="130" t="s">
        <v>10</v>
      </c>
      <c r="E4" s="129" t="s">
        <v>7</v>
      </c>
      <c r="F4" s="129" t="s">
        <v>12</v>
      </c>
      <c r="G4" s="116" t="s">
        <v>256</v>
      </c>
      <c r="H4"/>
      <c r="I4"/>
      <c r="J4"/>
      <c r="K4"/>
      <c r="L4"/>
      <c r="M4"/>
      <c r="N4"/>
      <c r="O4"/>
    </row>
    <row r="5" spans="1:15" s="111" customFormat="1" ht="30.75" thickTop="1" x14ac:dyDescent="0.25">
      <c r="A5" s="117" t="s">
        <v>284</v>
      </c>
      <c r="B5" s="118" t="s">
        <v>391</v>
      </c>
      <c r="C5" s="118" t="s">
        <v>439</v>
      </c>
      <c r="D5" s="119">
        <v>42933</v>
      </c>
      <c r="E5" s="118">
        <v>120</v>
      </c>
      <c r="F5" s="118">
        <v>120</v>
      </c>
      <c r="G5" s="120">
        <v>120</v>
      </c>
      <c r="H5"/>
      <c r="I5"/>
      <c r="J5"/>
      <c r="K5"/>
      <c r="L5"/>
      <c r="M5"/>
      <c r="N5"/>
      <c r="O5"/>
    </row>
    <row r="6" spans="1:15" s="111" customFormat="1" ht="30" x14ac:dyDescent="0.25">
      <c r="A6" s="117" t="s">
        <v>285</v>
      </c>
      <c r="B6" s="118" t="s">
        <v>391</v>
      </c>
      <c r="C6" s="118" t="s">
        <v>439</v>
      </c>
      <c r="D6" s="119">
        <v>42933</v>
      </c>
      <c r="E6" s="118">
        <v>120</v>
      </c>
      <c r="F6" s="118">
        <v>120</v>
      </c>
      <c r="G6" s="121">
        <v>117.6</v>
      </c>
      <c r="H6"/>
      <c r="I6"/>
      <c r="J6"/>
      <c r="K6"/>
      <c r="L6"/>
      <c r="M6"/>
      <c r="N6"/>
      <c r="O6"/>
    </row>
    <row r="7" spans="1:15" s="111" customFormat="1" ht="30" x14ac:dyDescent="0.25">
      <c r="A7" s="117" t="s">
        <v>286</v>
      </c>
      <c r="B7" s="118" t="s">
        <v>393</v>
      </c>
      <c r="C7" s="118" t="s">
        <v>439</v>
      </c>
      <c r="D7" s="119">
        <v>42933</v>
      </c>
      <c r="E7" s="118">
        <v>120</v>
      </c>
      <c r="F7" s="118">
        <v>120</v>
      </c>
      <c r="G7" s="121">
        <v>313.2</v>
      </c>
      <c r="H7"/>
      <c r="I7"/>
      <c r="J7"/>
      <c r="K7"/>
      <c r="L7"/>
      <c r="M7"/>
      <c r="N7"/>
      <c r="O7"/>
    </row>
    <row r="8" spans="1:15" s="125" customFormat="1" ht="30" x14ac:dyDescent="0.25">
      <c r="A8" s="117" t="s">
        <v>306</v>
      </c>
      <c r="B8" s="118" t="s">
        <v>393</v>
      </c>
      <c r="C8" s="118" t="s">
        <v>439</v>
      </c>
      <c r="D8" s="119">
        <v>42933</v>
      </c>
      <c r="E8" s="118">
        <v>100</v>
      </c>
      <c r="F8" s="118">
        <v>65</v>
      </c>
      <c r="G8" s="121">
        <v>454.35</v>
      </c>
      <c r="H8"/>
      <c r="I8"/>
      <c r="J8"/>
      <c r="K8"/>
      <c r="L8"/>
      <c r="M8"/>
      <c r="N8"/>
      <c r="O8"/>
    </row>
    <row r="9" spans="1:15" s="125" customFormat="1" ht="30" x14ac:dyDescent="0.25">
      <c r="A9" s="117" t="s">
        <v>306</v>
      </c>
      <c r="B9" s="118" t="s">
        <v>453</v>
      </c>
      <c r="C9" s="118" t="s">
        <v>439</v>
      </c>
      <c r="D9" s="119">
        <v>42992</v>
      </c>
      <c r="E9" s="118">
        <v>10</v>
      </c>
      <c r="F9" s="118">
        <v>10</v>
      </c>
      <c r="G9" s="121">
        <v>69.900000000000006</v>
      </c>
      <c r="H9"/>
      <c r="I9"/>
      <c r="J9"/>
      <c r="K9"/>
      <c r="L9"/>
      <c r="M9"/>
      <c r="N9"/>
      <c r="O9"/>
    </row>
    <row r="10" spans="1:15" s="126" customFormat="1" ht="30.75" thickBot="1" x14ac:dyDescent="0.3">
      <c r="A10" s="117" t="s">
        <v>302</v>
      </c>
      <c r="B10" s="118" t="s">
        <v>389</v>
      </c>
      <c r="C10" s="118" t="s">
        <v>439</v>
      </c>
      <c r="D10" s="119">
        <v>42933</v>
      </c>
      <c r="E10" s="118">
        <v>55</v>
      </c>
      <c r="F10" s="118">
        <v>55</v>
      </c>
      <c r="G10" s="121">
        <v>765.05</v>
      </c>
      <c r="H10"/>
      <c r="I10"/>
      <c r="J10"/>
      <c r="K10"/>
      <c r="L10"/>
      <c r="M10"/>
      <c r="N10"/>
      <c r="O10"/>
    </row>
    <row r="11" spans="1:15" ht="16.5" thickTop="1" thickBot="1" x14ac:dyDescent="0.3">
      <c r="A11" s="122" t="s">
        <v>249</v>
      </c>
      <c r="B11" s="97"/>
      <c r="C11" s="97"/>
      <c r="D11" s="97"/>
      <c r="E11" s="97"/>
      <c r="F11" s="123"/>
      <c r="G11" s="124">
        <v>1840.1</v>
      </c>
    </row>
    <row r="12" spans="1:15" ht="15.75" thickTop="1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ht="15.75" thickBot="1" x14ac:dyDescent="0.3">
      <c r="B18"/>
      <c r="C18"/>
      <c r="D18"/>
      <c r="E18"/>
    </row>
    <row r="19" spans="2:5" ht="16.5" thickTop="1" thickBot="1" x14ac:dyDescent="0.3">
      <c r="B19"/>
      <c r="C19"/>
      <c r="D19"/>
      <c r="E19"/>
    </row>
    <row r="20" spans="2:5" ht="15.75" thickTop="1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5KOf+kfRkS/ZYz6lARvaqUQXIXXPC+dJ18MWbMvryBN49m8bjC2dyfQTd166Cl5Ltbe3uSDdsL4wIGHxN69BnA==" saltValue="HFUSVqXWJyd2nawIond20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>
    <tabColor theme="0"/>
  </sheetPr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115" customWidth="1"/>
    <col min="3" max="3" width="29.28515625" style="113" customWidth="1"/>
    <col min="4" max="4" width="14.7109375" style="96" customWidth="1"/>
    <col min="5" max="5" width="19.7109375" style="9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94" t="s">
        <v>407</v>
      </c>
      <c r="B1" s="112"/>
      <c r="G1" s="224"/>
    </row>
    <row r="2" spans="1:15" ht="16.5" thickTop="1" thickBot="1" x14ac:dyDescent="0.3">
      <c r="A2" s="127" t="s">
        <v>3</v>
      </c>
      <c r="B2" s="114">
        <v>260200</v>
      </c>
      <c r="G2" s="224"/>
    </row>
    <row r="3" spans="1:15" ht="26.25" customHeight="1" thickTop="1" thickBot="1" x14ac:dyDescent="0.3">
      <c r="G3" s="225"/>
    </row>
    <row r="4" spans="1:15" s="95" customFormat="1" ht="31.5" thickTop="1" thickBot="1" x14ac:dyDescent="0.3">
      <c r="A4" s="128" t="s">
        <v>6</v>
      </c>
      <c r="B4" s="129" t="s">
        <v>11</v>
      </c>
      <c r="C4" s="129" t="s">
        <v>16</v>
      </c>
      <c r="D4" s="130" t="s">
        <v>10</v>
      </c>
      <c r="E4" s="129" t="s">
        <v>7</v>
      </c>
      <c r="F4" s="129" t="s">
        <v>12</v>
      </c>
      <c r="G4" s="116" t="s">
        <v>256</v>
      </c>
      <c r="H4"/>
      <c r="I4"/>
      <c r="J4"/>
      <c r="K4"/>
      <c r="L4"/>
      <c r="M4"/>
      <c r="N4"/>
      <c r="O4"/>
    </row>
    <row r="5" spans="1:15" s="111" customFormat="1" ht="61.5" thickTop="1" thickBot="1" x14ac:dyDescent="0.3">
      <c r="A5" s="117" t="s">
        <v>309</v>
      </c>
      <c r="B5" s="118" t="s">
        <v>393</v>
      </c>
      <c r="C5" s="118" t="s">
        <v>439</v>
      </c>
      <c r="D5" s="119">
        <v>42933</v>
      </c>
      <c r="E5" s="118">
        <v>5</v>
      </c>
      <c r="F5" s="118">
        <v>5</v>
      </c>
      <c r="G5" s="120">
        <v>122.44999999999999</v>
      </c>
      <c r="H5"/>
      <c r="I5"/>
      <c r="J5"/>
      <c r="K5"/>
      <c r="L5"/>
      <c r="M5"/>
      <c r="N5"/>
      <c r="O5"/>
    </row>
    <row r="6" spans="1:15" s="111" customFormat="1" ht="16.5" thickTop="1" thickBot="1" x14ac:dyDescent="0.3">
      <c r="A6" s="122" t="s">
        <v>249</v>
      </c>
      <c r="B6" s="97"/>
      <c r="C6" s="97"/>
      <c r="D6" s="97"/>
      <c r="E6" s="97"/>
      <c r="F6" s="123"/>
      <c r="G6" s="124">
        <v>122.44999999999999</v>
      </c>
      <c r="H6"/>
      <c r="I6"/>
      <c r="J6"/>
      <c r="K6"/>
      <c r="L6"/>
      <c r="M6"/>
      <c r="N6"/>
      <c r="O6"/>
    </row>
    <row r="7" spans="1:15" s="111" customFormat="1" ht="15.75" thickTop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125" customFormat="1" ht="15.75" thickTop="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125" customFormat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126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ht="15.75" thickBot="1" x14ac:dyDescent="0.3">
      <c r="B15"/>
      <c r="C15"/>
      <c r="D15"/>
      <c r="E15"/>
    </row>
    <row r="16" spans="1:15" ht="16.5" thickTop="1" thickBot="1" x14ac:dyDescent="0.3">
      <c r="B16"/>
      <c r="C16"/>
      <c r="D16"/>
      <c r="E16"/>
    </row>
    <row r="17" spans="2:5" ht="15.75" thickTop="1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6zcjnFzV5xXve/gMtagzmSgRIzzrGUFWClcJ113rKwz5I4X/ciMeoDMrLSYiubXnAJQpmo0Pz57FEm86bjDGZA==" saltValue="nsKs1WAV+hKiSPPkvaler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>
    <tabColor theme="0"/>
  </sheetPr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115" customWidth="1"/>
    <col min="3" max="3" width="29.28515625" style="113" customWidth="1"/>
    <col min="4" max="4" width="14.7109375" style="96" customWidth="1"/>
    <col min="5" max="5" width="19.7109375" style="9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94" t="s">
        <v>408</v>
      </c>
      <c r="B1" s="112"/>
      <c r="G1" s="224"/>
    </row>
    <row r="2" spans="1:15" ht="16.5" thickTop="1" thickBot="1" x14ac:dyDescent="0.3">
      <c r="A2" s="166" t="s">
        <v>3</v>
      </c>
      <c r="B2" s="114">
        <v>270100</v>
      </c>
      <c r="G2" s="224"/>
    </row>
    <row r="3" spans="1:15" ht="26.25" customHeight="1" thickTop="1" thickBot="1" x14ac:dyDescent="0.3">
      <c r="G3" s="225"/>
    </row>
    <row r="4" spans="1:15" s="95" customFormat="1" ht="31.5" thickTop="1" thickBot="1" x14ac:dyDescent="0.3">
      <c r="A4" s="128" t="s">
        <v>6</v>
      </c>
      <c r="B4" s="129" t="s">
        <v>11</v>
      </c>
      <c r="C4" s="129" t="s">
        <v>16</v>
      </c>
      <c r="D4" s="130" t="s">
        <v>10</v>
      </c>
      <c r="E4" s="129" t="s">
        <v>7</v>
      </c>
      <c r="F4" s="129" t="s">
        <v>12</v>
      </c>
      <c r="G4" s="116" t="s">
        <v>256</v>
      </c>
      <c r="H4"/>
      <c r="I4"/>
      <c r="J4"/>
      <c r="K4"/>
      <c r="L4"/>
      <c r="M4"/>
      <c r="N4"/>
      <c r="O4"/>
    </row>
    <row r="5" spans="1:15" s="111" customFormat="1" ht="45.75" thickTop="1" x14ac:dyDescent="0.25">
      <c r="A5" s="117" t="s">
        <v>293</v>
      </c>
      <c r="B5" s="118" t="s">
        <v>393</v>
      </c>
      <c r="C5" s="118" t="s">
        <v>439</v>
      </c>
      <c r="D5" s="119">
        <v>42933</v>
      </c>
      <c r="E5" s="118">
        <v>10</v>
      </c>
      <c r="F5" s="118">
        <v>10</v>
      </c>
      <c r="G5" s="120">
        <v>145.39999999999998</v>
      </c>
      <c r="H5"/>
      <c r="I5"/>
      <c r="J5"/>
      <c r="K5"/>
      <c r="L5"/>
      <c r="M5"/>
      <c r="N5"/>
      <c r="O5"/>
    </row>
    <row r="6" spans="1:15" s="111" customFormat="1" ht="30.75" thickBot="1" x14ac:dyDescent="0.3">
      <c r="A6" s="117" t="s">
        <v>350</v>
      </c>
      <c r="B6" s="118" t="s">
        <v>393</v>
      </c>
      <c r="C6" s="118" t="s">
        <v>439</v>
      </c>
      <c r="D6" s="119">
        <v>42933</v>
      </c>
      <c r="E6" s="118">
        <v>5</v>
      </c>
      <c r="F6" s="118">
        <v>5</v>
      </c>
      <c r="G6" s="121">
        <v>206.4</v>
      </c>
      <c r="H6"/>
      <c r="I6"/>
      <c r="J6"/>
      <c r="K6"/>
      <c r="L6"/>
      <c r="M6"/>
      <c r="N6"/>
      <c r="O6"/>
    </row>
    <row r="7" spans="1:15" s="111" customFormat="1" ht="16.5" thickTop="1" thickBot="1" x14ac:dyDescent="0.3">
      <c r="A7" s="122" t="s">
        <v>249</v>
      </c>
      <c r="B7" s="97"/>
      <c r="C7" s="97"/>
      <c r="D7" s="97"/>
      <c r="E7" s="97"/>
      <c r="F7" s="123"/>
      <c r="G7" s="124">
        <v>351.79999999999995</v>
      </c>
      <c r="H7"/>
      <c r="I7"/>
      <c r="J7"/>
      <c r="K7"/>
      <c r="L7"/>
      <c r="M7"/>
      <c r="N7"/>
      <c r="O7"/>
    </row>
    <row r="8" spans="1:15" s="125" customFormat="1" ht="15.75" thickTop="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125" customFormat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126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ht="15.75" thickBot="1" x14ac:dyDescent="0.3">
      <c r="B18"/>
      <c r="C18"/>
      <c r="D18"/>
      <c r="E18"/>
    </row>
    <row r="19" spans="2:5" ht="16.5" thickTop="1" thickBot="1" x14ac:dyDescent="0.3">
      <c r="B19"/>
      <c r="C19"/>
      <c r="D19"/>
      <c r="E19"/>
    </row>
    <row r="20" spans="2:5" ht="15.75" thickTop="1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eeDB+PAkYi4KtTpVt9np9UDSxcbqacR8TYImdScuVYK963s/MgGxpaYWZJ6fN1w6wE5dj9clHAXMvbkjofrDhw==" saltValue="l2KmhwpgJheIB/at99EYe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160" customWidth="1"/>
    <col min="3" max="3" width="29.28515625" style="113" customWidth="1"/>
    <col min="4" max="4" width="14.7109375" style="96" customWidth="1"/>
    <col min="5" max="5" width="19.7109375" style="9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94" t="s">
        <v>428</v>
      </c>
      <c r="B1" s="112"/>
      <c r="G1" s="224"/>
    </row>
    <row r="2" spans="1:15" ht="16.5" thickTop="1" thickBot="1" x14ac:dyDescent="0.3">
      <c r="A2" s="166" t="s">
        <v>3</v>
      </c>
      <c r="B2" s="114">
        <v>280000</v>
      </c>
      <c r="G2" s="224"/>
    </row>
    <row r="3" spans="1:15" ht="26.25" customHeight="1" thickTop="1" thickBot="1" x14ac:dyDescent="0.3">
      <c r="G3" s="225"/>
    </row>
    <row r="4" spans="1:15" s="95" customFormat="1" ht="31.5" thickTop="1" thickBot="1" x14ac:dyDescent="0.3">
      <c r="A4" s="128" t="s">
        <v>6</v>
      </c>
      <c r="B4" s="129" t="s">
        <v>11</v>
      </c>
      <c r="C4" s="129" t="s">
        <v>16</v>
      </c>
      <c r="D4" s="130" t="s">
        <v>10</v>
      </c>
      <c r="E4" s="129" t="s">
        <v>7</v>
      </c>
      <c r="F4" s="129" t="s">
        <v>12</v>
      </c>
      <c r="G4" s="116" t="s">
        <v>256</v>
      </c>
      <c r="H4"/>
      <c r="I4"/>
      <c r="J4"/>
      <c r="K4"/>
      <c r="L4"/>
      <c r="M4"/>
      <c r="N4"/>
      <c r="O4"/>
    </row>
    <row r="5" spans="1:15" s="111" customFormat="1" ht="30.75" thickTop="1" x14ac:dyDescent="0.25">
      <c r="A5" s="117" t="s">
        <v>284</v>
      </c>
      <c r="B5" s="118" t="s">
        <v>454</v>
      </c>
      <c r="C5" s="118" t="s">
        <v>439</v>
      </c>
      <c r="D5" s="119">
        <v>42992</v>
      </c>
      <c r="E5" s="118">
        <v>6</v>
      </c>
      <c r="F5" s="118">
        <v>6</v>
      </c>
      <c r="G5" s="120">
        <v>6</v>
      </c>
      <c r="H5"/>
      <c r="I5"/>
      <c r="J5"/>
      <c r="K5"/>
      <c r="L5"/>
      <c r="M5"/>
      <c r="N5"/>
      <c r="O5"/>
    </row>
    <row r="6" spans="1:15" s="111" customFormat="1" ht="30" x14ac:dyDescent="0.25">
      <c r="A6" s="117" t="s">
        <v>285</v>
      </c>
      <c r="B6" s="118" t="s">
        <v>454</v>
      </c>
      <c r="C6" s="118" t="s">
        <v>439</v>
      </c>
      <c r="D6" s="119">
        <v>42992</v>
      </c>
      <c r="E6" s="118">
        <v>6</v>
      </c>
      <c r="F6" s="118">
        <v>6</v>
      </c>
      <c r="G6" s="121">
        <v>5.88</v>
      </c>
      <c r="H6"/>
      <c r="I6"/>
      <c r="J6"/>
      <c r="K6"/>
      <c r="L6"/>
      <c r="M6"/>
      <c r="N6"/>
      <c r="O6"/>
    </row>
    <row r="7" spans="1:15" s="111" customFormat="1" ht="30" x14ac:dyDescent="0.25">
      <c r="A7" s="117" t="s">
        <v>286</v>
      </c>
      <c r="B7" s="118" t="s">
        <v>453</v>
      </c>
      <c r="C7" s="118" t="s">
        <v>439</v>
      </c>
      <c r="D7" s="119">
        <v>42992</v>
      </c>
      <c r="E7" s="118">
        <v>4</v>
      </c>
      <c r="F7" s="118">
        <v>4</v>
      </c>
      <c r="G7" s="121">
        <v>10.44</v>
      </c>
      <c r="H7"/>
      <c r="I7"/>
      <c r="J7"/>
      <c r="K7"/>
      <c r="L7"/>
      <c r="M7"/>
      <c r="N7"/>
      <c r="O7"/>
    </row>
    <row r="8" spans="1:15" s="125" customFormat="1" ht="60.75" thickBot="1" x14ac:dyDescent="0.3">
      <c r="A8" s="117" t="s">
        <v>429</v>
      </c>
      <c r="B8" s="118" t="s">
        <v>453</v>
      </c>
      <c r="C8" s="118" t="s">
        <v>439</v>
      </c>
      <c r="D8" s="119">
        <v>42992</v>
      </c>
      <c r="E8" s="118">
        <v>2</v>
      </c>
      <c r="F8" s="118">
        <v>2</v>
      </c>
      <c r="G8" s="121">
        <v>48.98</v>
      </c>
      <c r="H8"/>
      <c r="I8"/>
      <c r="J8"/>
      <c r="K8"/>
      <c r="L8"/>
      <c r="M8"/>
      <c r="N8"/>
      <c r="O8"/>
    </row>
    <row r="9" spans="1:15" s="125" customFormat="1" ht="16.5" thickTop="1" thickBot="1" x14ac:dyDescent="0.3">
      <c r="A9" s="122" t="s">
        <v>249</v>
      </c>
      <c r="B9" s="97"/>
      <c r="C9" s="97"/>
      <c r="D9" s="97"/>
      <c r="E9" s="97"/>
      <c r="F9" s="123"/>
      <c r="G9" s="124">
        <v>71.3</v>
      </c>
      <c r="H9"/>
      <c r="I9"/>
      <c r="J9"/>
      <c r="K9"/>
      <c r="L9"/>
      <c r="M9"/>
      <c r="N9"/>
      <c r="O9"/>
    </row>
    <row r="10" spans="1:15" s="126" customFormat="1" ht="15.75" thickTop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5.75" thickBot="1" x14ac:dyDescent="0.3">
      <c r="B11"/>
      <c r="C11"/>
      <c r="D11"/>
      <c r="E11"/>
    </row>
    <row r="12" spans="1:15" ht="16.5" thickTop="1" thickBot="1" x14ac:dyDescent="0.3">
      <c r="B12"/>
      <c r="C12"/>
      <c r="D12"/>
      <c r="E12"/>
    </row>
    <row r="13" spans="1:15" ht="15.75" thickTop="1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94k2pLoP/+nHJwsCsym1u0rEhuR8hxFhTk5g4Ewt832sq4RC59KjDaXbVXVTcWBKakOsyNczAQoSWgD9kZwY0Q==" saltValue="mIDpfmLD22E+7+3Qkd9LJ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workbookViewId="0">
      <selection activeCell="C4" sqref="C4"/>
    </sheetView>
  </sheetViews>
  <sheetFormatPr defaultRowHeight="15" x14ac:dyDescent="0.25"/>
  <cols>
    <col min="1" max="1" width="63.28515625" customWidth="1"/>
    <col min="2" max="2" width="16.28515625" style="160" customWidth="1"/>
    <col min="3" max="3" width="29.28515625" style="113" customWidth="1"/>
    <col min="4" max="4" width="14.7109375" style="96" customWidth="1"/>
    <col min="5" max="5" width="19.7109375" style="9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94" t="s">
        <v>464</v>
      </c>
      <c r="B1" s="112"/>
      <c r="G1" s="224"/>
    </row>
    <row r="2" spans="1:15" ht="16.5" thickTop="1" thickBot="1" x14ac:dyDescent="0.3">
      <c r="A2" s="166" t="s">
        <v>3</v>
      </c>
      <c r="B2" s="114">
        <v>280300</v>
      </c>
      <c r="G2" s="224"/>
    </row>
    <row r="3" spans="1:15" ht="26.25" customHeight="1" thickTop="1" thickBot="1" x14ac:dyDescent="0.3">
      <c r="G3" s="225"/>
    </row>
    <row r="4" spans="1:15" s="95" customFormat="1" ht="31.5" thickTop="1" thickBot="1" x14ac:dyDescent="0.3">
      <c r="A4" s="128" t="s">
        <v>6</v>
      </c>
      <c r="B4" s="129" t="s">
        <v>11</v>
      </c>
      <c r="C4" s="129" t="s">
        <v>16</v>
      </c>
      <c r="D4" s="130" t="s">
        <v>10</v>
      </c>
      <c r="E4" s="129" t="s">
        <v>7</v>
      </c>
      <c r="F4" s="129" t="s">
        <v>12</v>
      </c>
      <c r="G4" s="116" t="s">
        <v>256</v>
      </c>
      <c r="H4"/>
      <c r="I4"/>
      <c r="J4"/>
      <c r="K4"/>
      <c r="L4"/>
      <c r="M4"/>
      <c r="N4"/>
      <c r="O4"/>
    </row>
    <row r="5" spans="1:15" s="111" customFormat="1" ht="30.75" thickTop="1" x14ac:dyDescent="0.25">
      <c r="A5" s="117" t="s">
        <v>284</v>
      </c>
      <c r="B5" s="118" t="s">
        <v>471</v>
      </c>
      <c r="C5" s="118" t="s">
        <v>505</v>
      </c>
      <c r="D5" s="119">
        <v>43028</v>
      </c>
      <c r="E5" s="118">
        <v>30</v>
      </c>
      <c r="F5" s="118">
        <v>30</v>
      </c>
      <c r="G5" s="120">
        <v>30</v>
      </c>
      <c r="H5"/>
      <c r="I5"/>
      <c r="J5"/>
      <c r="K5"/>
      <c r="L5"/>
      <c r="M5"/>
      <c r="N5"/>
      <c r="O5"/>
    </row>
    <row r="6" spans="1:15" s="111" customFormat="1" ht="30" x14ac:dyDescent="0.25">
      <c r="A6" s="117" t="s">
        <v>285</v>
      </c>
      <c r="B6" s="118" t="s">
        <v>471</v>
      </c>
      <c r="C6" s="118" t="s">
        <v>505</v>
      </c>
      <c r="D6" s="119" t="s">
        <v>472</v>
      </c>
      <c r="E6" s="118">
        <v>30</v>
      </c>
      <c r="F6" s="118">
        <v>30</v>
      </c>
      <c r="G6" s="121">
        <v>29.4</v>
      </c>
      <c r="H6"/>
      <c r="I6"/>
      <c r="J6"/>
      <c r="K6"/>
      <c r="L6"/>
      <c r="M6"/>
      <c r="N6"/>
      <c r="O6"/>
    </row>
    <row r="7" spans="1:15" s="111" customFormat="1" ht="30.75" thickBot="1" x14ac:dyDescent="0.3">
      <c r="A7" s="117" t="s">
        <v>286</v>
      </c>
      <c r="B7" s="118" t="s">
        <v>474</v>
      </c>
      <c r="C7" s="118" t="s">
        <v>439</v>
      </c>
      <c r="D7" s="119">
        <v>43028</v>
      </c>
      <c r="E7" s="118">
        <v>30</v>
      </c>
      <c r="F7" s="118">
        <v>30</v>
      </c>
      <c r="G7" s="121">
        <v>78.3</v>
      </c>
      <c r="H7"/>
      <c r="I7"/>
      <c r="J7"/>
      <c r="K7"/>
      <c r="L7"/>
      <c r="M7"/>
      <c r="N7"/>
      <c r="O7"/>
    </row>
    <row r="8" spans="1:15" s="125" customFormat="1" ht="16.5" thickTop="1" thickBot="1" x14ac:dyDescent="0.3">
      <c r="A8" s="122" t="s">
        <v>249</v>
      </c>
      <c r="B8" s="97"/>
      <c r="C8" s="97"/>
      <c r="D8" s="97"/>
      <c r="E8" s="97"/>
      <c r="F8" s="123"/>
      <c r="G8" s="124">
        <v>137.69999999999999</v>
      </c>
      <c r="H8"/>
      <c r="I8"/>
      <c r="J8"/>
      <c r="K8"/>
      <c r="L8"/>
      <c r="M8"/>
      <c r="N8"/>
      <c r="O8"/>
    </row>
    <row r="9" spans="1:15" s="125" customFormat="1" ht="15.75" thickTop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126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5.75" thickBot="1" x14ac:dyDescent="0.3">
      <c r="B11"/>
      <c r="C11"/>
      <c r="D11"/>
      <c r="E11"/>
    </row>
    <row r="12" spans="1:15" ht="16.5" thickTop="1" thickBot="1" x14ac:dyDescent="0.3">
      <c r="B12"/>
      <c r="C12"/>
      <c r="D12"/>
      <c r="E12"/>
    </row>
    <row r="13" spans="1:15" ht="15.75" thickTop="1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Mh3rdO22FOLKaDMzBFIHrW2rtYgzDSyum9O+ypOvIjVbgyiXbNw1Rfn9Kujrs9p5VECF+noHOrZAZygy6BE1lA==" saltValue="vhneGEyakdoTkMMX2blU1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F19"/>
  <sheetViews>
    <sheetView showGridLines="0" tabSelected="1" workbookViewId="0">
      <selection sqref="A1:E1"/>
    </sheetView>
  </sheetViews>
  <sheetFormatPr defaultRowHeight="15" x14ac:dyDescent="0.25"/>
  <cols>
    <col min="1" max="5" width="19.5703125" customWidth="1"/>
  </cols>
  <sheetData>
    <row r="1" spans="1:6" ht="52.5" customHeight="1" x14ac:dyDescent="0.25">
      <c r="A1" s="221" t="s">
        <v>250</v>
      </c>
      <c r="B1" s="222"/>
      <c r="C1" s="222"/>
      <c r="D1" s="222"/>
      <c r="E1" s="222"/>
      <c r="F1" s="98"/>
    </row>
    <row r="2" spans="1:6" ht="54" customHeight="1" x14ac:dyDescent="0.25">
      <c r="A2" s="223" t="s">
        <v>253</v>
      </c>
      <c r="B2" s="223"/>
      <c r="C2" s="223"/>
      <c r="D2" s="223"/>
      <c r="E2" s="223"/>
      <c r="F2" s="98"/>
    </row>
    <row r="3" spans="1:6" ht="41.25" customHeight="1" x14ac:dyDescent="0.25"/>
    <row r="4" spans="1:6" ht="41.25" customHeight="1" x14ac:dyDescent="0.25"/>
    <row r="5" spans="1:6" ht="41.25" customHeight="1" x14ac:dyDescent="0.25"/>
    <row r="6" spans="1:6" ht="41.25" customHeight="1" x14ac:dyDescent="0.25"/>
    <row r="7" spans="1:6" ht="41.25" customHeight="1" x14ac:dyDescent="0.25"/>
    <row r="8" spans="1:6" ht="41.25" customHeight="1" x14ac:dyDescent="0.25"/>
    <row r="9" spans="1:6" ht="41.25" customHeight="1" x14ac:dyDescent="0.25"/>
    <row r="10" spans="1:6" ht="41.25" customHeight="1" x14ac:dyDescent="0.25"/>
    <row r="11" spans="1:6" ht="41.25" customHeight="1" x14ac:dyDescent="0.25"/>
    <row r="12" spans="1:6" ht="41.25" customHeight="1" x14ac:dyDescent="0.25"/>
    <row r="13" spans="1:6" ht="41.25" customHeight="1" x14ac:dyDescent="0.25"/>
    <row r="14" spans="1:6" ht="41.25" customHeight="1" x14ac:dyDescent="0.25"/>
    <row r="15" spans="1:6" ht="41.25" customHeight="1" x14ac:dyDescent="0.25"/>
    <row r="16" spans="1:6" ht="41.25" customHeight="1" x14ac:dyDescent="0.25"/>
    <row r="17" ht="41.25" customHeight="1" x14ac:dyDescent="0.25"/>
    <row r="18" ht="41.25" customHeight="1" x14ac:dyDescent="0.25"/>
    <row r="19" ht="41.25" customHeight="1" x14ac:dyDescent="0.25"/>
  </sheetData>
  <sheetProtection algorithmName="SHA-512" hashValue="tr544+huTYdm2gdB+XBiHSb0N0O4unZBowMicsZXC+d10c8NDjswFTNleKSW4KWC8xrJ2BeAaIuB6O771bzzGQ==" saltValue="kP7KjMkLVci+2YxE6GZX5g==" spinCount="100000" sheet="1" objects="1" scenarios="1" selectLockedCells="1"/>
  <mergeCells count="2">
    <mergeCell ref="A1:E1"/>
    <mergeCell ref="A2:E2"/>
  </mergeCells>
  <pageMargins left="0.511811024" right="0.511811024" top="0.78740157499999996" bottom="0.78740157499999996" header="0.31496062000000002" footer="0.3149606200000000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>
    <tabColor theme="0"/>
  </sheetPr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115" customWidth="1"/>
    <col min="3" max="3" width="29.28515625" style="113" customWidth="1"/>
    <col min="4" max="4" width="14.7109375" style="96" customWidth="1"/>
    <col min="5" max="5" width="19.7109375" style="9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94" t="s">
        <v>258</v>
      </c>
      <c r="B1" s="112"/>
      <c r="G1" s="224"/>
    </row>
    <row r="2" spans="1:15" ht="16.5" thickTop="1" thickBot="1" x14ac:dyDescent="0.3">
      <c r="A2" s="166" t="s">
        <v>3</v>
      </c>
      <c r="B2" s="114">
        <v>290000</v>
      </c>
      <c r="G2" s="224"/>
    </row>
    <row r="3" spans="1:15" ht="26.25" customHeight="1" thickTop="1" thickBot="1" x14ac:dyDescent="0.3">
      <c r="G3" s="225"/>
    </row>
    <row r="4" spans="1:15" s="95" customFormat="1" ht="31.5" thickTop="1" thickBot="1" x14ac:dyDescent="0.3">
      <c r="A4" s="128" t="s">
        <v>6</v>
      </c>
      <c r="B4" s="129" t="s">
        <v>11</v>
      </c>
      <c r="C4" s="129" t="s">
        <v>16</v>
      </c>
      <c r="D4" s="130" t="s">
        <v>10</v>
      </c>
      <c r="E4" s="129" t="s">
        <v>7</v>
      </c>
      <c r="F4" s="129" t="s">
        <v>12</v>
      </c>
      <c r="G4" s="116" t="s">
        <v>256</v>
      </c>
      <c r="H4"/>
      <c r="I4"/>
      <c r="J4"/>
      <c r="K4"/>
      <c r="L4"/>
      <c r="M4"/>
      <c r="N4"/>
      <c r="O4"/>
    </row>
    <row r="5" spans="1:15" s="111" customFormat="1" ht="45.75" thickTop="1" x14ac:dyDescent="0.25">
      <c r="A5" s="117" t="s">
        <v>281</v>
      </c>
      <c r="B5" s="118" t="s">
        <v>393</v>
      </c>
      <c r="C5" s="118" t="s">
        <v>439</v>
      </c>
      <c r="D5" s="119">
        <v>42933</v>
      </c>
      <c r="E5" s="118">
        <v>4</v>
      </c>
      <c r="F5" s="118">
        <v>4</v>
      </c>
      <c r="G5" s="120">
        <v>134.16</v>
      </c>
      <c r="H5"/>
      <c r="I5"/>
      <c r="J5"/>
      <c r="K5"/>
      <c r="L5"/>
      <c r="M5"/>
      <c r="N5"/>
      <c r="O5"/>
    </row>
    <row r="6" spans="1:15" s="111" customFormat="1" ht="45" x14ac:dyDescent="0.25">
      <c r="A6" s="117" t="s">
        <v>304</v>
      </c>
      <c r="B6" s="118" t="s">
        <v>474</v>
      </c>
      <c r="C6" s="118" t="s">
        <v>439</v>
      </c>
      <c r="D6" s="119">
        <v>43028</v>
      </c>
      <c r="E6" s="118">
        <v>1</v>
      </c>
      <c r="F6" s="118">
        <v>1</v>
      </c>
      <c r="G6" s="121">
        <v>160</v>
      </c>
      <c r="H6"/>
      <c r="I6"/>
      <c r="J6"/>
      <c r="K6"/>
      <c r="L6"/>
      <c r="M6"/>
      <c r="N6"/>
      <c r="O6"/>
    </row>
    <row r="7" spans="1:15" s="111" customFormat="1" ht="45" x14ac:dyDescent="0.25">
      <c r="A7" s="117" t="s">
        <v>292</v>
      </c>
      <c r="B7" s="118" t="s">
        <v>466</v>
      </c>
      <c r="C7" s="118" t="s">
        <v>439</v>
      </c>
      <c r="D7" s="119">
        <v>43028</v>
      </c>
      <c r="E7" s="118">
        <v>6</v>
      </c>
      <c r="F7" s="118">
        <v>6</v>
      </c>
      <c r="G7" s="121">
        <v>6.6000000000000005</v>
      </c>
      <c r="H7"/>
      <c r="I7"/>
      <c r="J7"/>
      <c r="K7"/>
      <c r="L7"/>
      <c r="M7"/>
      <c r="N7"/>
      <c r="O7"/>
    </row>
    <row r="8" spans="1:15" s="125" customFormat="1" ht="30" x14ac:dyDescent="0.25">
      <c r="A8" s="117" t="s">
        <v>288</v>
      </c>
      <c r="B8" s="118" t="s">
        <v>388</v>
      </c>
      <c r="C8" s="118" t="s">
        <v>439</v>
      </c>
      <c r="D8" s="119">
        <v>42933</v>
      </c>
      <c r="E8" s="118">
        <v>25</v>
      </c>
      <c r="F8" s="118">
        <v>25</v>
      </c>
      <c r="G8" s="121">
        <v>2436.5</v>
      </c>
      <c r="H8"/>
      <c r="I8"/>
      <c r="J8"/>
      <c r="K8"/>
      <c r="L8"/>
      <c r="M8"/>
      <c r="N8"/>
      <c r="O8"/>
    </row>
    <row r="9" spans="1:15" s="125" customFormat="1" ht="30" x14ac:dyDescent="0.25">
      <c r="A9" s="117" t="s">
        <v>295</v>
      </c>
      <c r="B9" s="118" t="s">
        <v>474</v>
      </c>
      <c r="C9" s="118" t="s">
        <v>439</v>
      </c>
      <c r="D9" s="119">
        <v>43028</v>
      </c>
      <c r="E9" s="118">
        <v>2</v>
      </c>
      <c r="F9" s="118">
        <v>2</v>
      </c>
      <c r="G9" s="121">
        <v>2.98</v>
      </c>
      <c r="H9"/>
      <c r="I9"/>
      <c r="J9"/>
      <c r="K9"/>
      <c r="L9"/>
      <c r="M9"/>
      <c r="N9"/>
      <c r="O9"/>
    </row>
    <row r="10" spans="1:15" s="126" customFormat="1" ht="30" x14ac:dyDescent="0.25">
      <c r="A10" s="117" t="s">
        <v>322</v>
      </c>
      <c r="B10" s="118" t="s">
        <v>474</v>
      </c>
      <c r="C10" s="118" t="s">
        <v>439</v>
      </c>
      <c r="D10" s="119">
        <v>43028</v>
      </c>
      <c r="E10" s="118">
        <v>20</v>
      </c>
      <c r="F10" s="118">
        <v>20</v>
      </c>
      <c r="G10" s="121">
        <v>26.8</v>
      </c>
      <c r="H10"/>
      <c r="I10"/>
      <c r="J10"/>
      <c r="K10"/>
      <c r="L10"/>
      <c r="M10"/>
      <c r="N10"/>
      <c r="O10"/>
    </row>
    <row r="11" spans="1:15" ht="30.75" thickBot="1" x14ac:dyDescent="0.3">
      <c r="A11" s="117" t="s">
        <v>455</v>
      </c>
      <c r="B11" s="118" t="s">
        <v>470</v>
      </c>
      <c r="C11" s="118" t="s">
        <v>439</v>
      </c>
      <c r="D11" s="119">
        <v>43028</v>
      </c>
      <c r="E11" s="118">
        <v>2</v>
      </c>
      <c r="F11" s="118">
        <v>2</v>
      </c>
      <c r="G11" s="121">
        <v>38.200000000000003</v>
      </c>
    </row>
    <row r="12" spans="1:15" ht="16.5" thickTop="1" thickBot="1" x14ac:dyDescent="0.3">
      <c r="A12" s="122" t="s">
        <v>249</v>
      </c>
      <c r="B12" s="97"/>
      <c r="C12" s="97"/>
      <c r="D12" s="97"/>
      <c r="E12" s="97"/>
      <c r="F12" s="123"/>
      <c r="G12" s="124">
        <v>2805.2400000000002</v>
      </c>
    </row>
    <row r="13" spans="1:15" ht="15.75" thickTop="1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aIEsByqJ+wGpm0jTeSAg5kEPUomNCdrz7LOr+My0arczuV8AT9vhQj+zo5x/D41OYJjhiuYwhowBj+1e5KjlWA==" saltValue="hz4hb/e32uTGoCYgZ/buc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>
    <tabColor theme="0"/>
  </sheetPr>
  <dimension ref="A1:O402"/>
  <sheetViews>
    <sheetView showGridLines="0" workbookViewId="0">
      <selection activeCell="C4" sqref="C4"/>
    </sheetView>
  </sheetViews>
  <sheetFormatPr defaultRowHeight="15" x14ac:dyDescent="0.25"/>
  <cols>
    <col min="1" max="1" width="63.28515625" customWidth="1"/>
    <col min="2" max="2" width="16.28515625" style="115" customWidth="1"/>
    <col min="3" max="3" width="29.28515625" style="113" customWidth="1"/>
    <col min="4" max="4" width="14.7109375" style="96" customWidth="1"/>
    <col min="5" max="5" width="19.7109375" style="9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94" t="s">
        <v>259</v>
      </c>
      <c r="B1" s="112"/>
      <c r="G1" s="224"/>
    </row>
    <row r="2" spans="1:15" ht="16.5" thickTop="1" thickBot="1" x14ac:dyDescent="0.3">
      <c r="A2" s="166" t="s">
        <v>3</v>
      </c>
      <c r="B2" s="114">
        <v>400000</v>
      </c>
      <c r="G2" s="224"/>
    </row>
    <row r="3" spans="1:15" ht="26.25" customHeight="1" thickTop="1" thickBot="1" x14ac:dyDescent="0.3">
      <c r="G3" s="225"/>
    </row>
    <row r="4" spans="1:15" s="95" customFormat="1" ht="31.5" thickTop="1" thickBot="1" x14ac:dyDescent="0.3">
      <c r="A4" s="128" t="s">
        <v>6</v>
      </c>
      <c r="B4" s="129" t="s">
        <v>11</v>
      </c>
      <c r="C4" s="129" t="s">
        <v>16</v>
      </c>
      <c r="D4" s="130" t="s">
        <v>10</v>
      </c>
      <c r="E4" s="129" t="s">
        <v>7</v>
      </c>
      <c r="F4" s="129" t="s">
        <v>12</v>
      </c>
      <c r="G4" s="116" t="s">
        <v>256</v>
      </c>
      <c r="H4"/>
      <c r="I4"/>
      <c r="J4"/>
      <c r="K4"/>
      <c r="L4"/>
      <c r="M4"/>
      <c r="N4"/>
      <c r="O4"/>
    </row>
    <row r="5" spans="1:15" s="111" customFormat="1" ht="45.75" thickTop="1" x14ac:dyDescent="0.25">
      <c r="A5" s="117" t="s">
        <v>304</v>
      </c>
      <c r="B5" s="118" t="s">
        <v>474</v>
      </c>
      <c r="C5" s="118" t="s">
        <v>439</v>
      </c>
      <c r="D5" s="119">
        <v>43028</v>
      </c>
      <c r="E5" s="118">
        <v>1</v>
      </c>
      <c r="F5" s="118">
        <v>1</v>
      </c>
      <c r="G5" s="120">
        <v>160</v>
      </c>
      <c r="H5"/>
      <c r="I5"/>
      <c r="J5"/>
      <c r="K5"/>
      <c r="L5"/>
      <c r="M5"/>
      <c r="N5"/>
      <c r="O5"/>
    </row>
    <row r="6" spans="1:15" s="111" customFormat="1" ht="45" x14ac:dyDescent="0.25">
      <c r="A6" s="117" t="s">
        <v>318</v>
      </c>
      <c r="B6" s="118" t="s">
        <v>393</v>
      </c>
      <c r="C6" s="118" t="s">
        <v>439</v>
      </c>
      <c r="D6" s="119">
        <v>42933</v>
      </c>
      <c r="E6" s="118">
        <v>10</v>
      </c>
      <c r="F6" s="118">
        <v>10</v>
      </c>
      <c r="G6" s="121">
        <v>15.9</v>
      </c>
      <c r="H6"/>
      <c r="I6"/>
      <c r="J6"/>
      <c r="K6"/>
      <c r="L6"/>
      <c r="M6"/>
      <c r="N6"/>
      <c r="O6"/>
    </row>
    <row r="7" spans="1:15" s="111" customFormat="1" ht="45" x14ac:dyDescent="0.25">
      <c r="A7" s="117" t="s">
        <v>318</v>
      </c>
      <c r="B7" s="118" t="s">
        <v>474</v>
      </c>
      <c r="C7" s="118" t="s">
        <v>439</v>
      </c>
      <c r="D7" s="119">
        <v>43028</v>
      </c>
      <c r="E7" s="118">
        <v>1</v>
      </c>
      <c r="F7" s="118">
        <v>1</v>
      </c>
      <c r="G7" s="121">
        <v>1.59</v>
      </c>
      <c r="H7"/>
      <c r="I7"/>
      <c r="J7"/>
      <c r="K7"/>
      <c r="L7"/>
      <c r="M7"/>
      <c r="N7"/>
      <c r="O7"/>
    </row>
    <row r="8" spans="1:15" s="125" customFormat="1" ht="30" x14ac:dyDescent="0.25">
      <c r="A8" s="117" t="s">
        <v>311</v>
      </c>
      <c r="B8" s="118" t="s">
        <v>466</v>
      </c>
      <c r="C8" s="118" t="s">
        <v>439</v>
      </c>
      <c r="D8" s="119">
        <v>43028</v>
      </c>
      <c r="E8" s="118">
        <v>2</v>
      </c>
      <c r="F8" s="118">
        <v>2</v>
      </c>
      <c r="G8" s="121">
        <v>1.2</v>
      </c>
      <c r="H8"/>
      <c r="I8"/>
      <c r="J8"/>
      <c r="K8"/>
      <c r="L8"/>
      <c r="M8"/>
      <c r="N8"/>
      <c r="O8"/>
    </row>
    <row r="9" spans="1:15" s="125" customFormat="1" ht="30" x14ac:dyDescent="0.25">
      <c r="A9" s="117" t="s">
        <v>312</v>
      </c>
      <c r="B9" s="118" t="s">
        <v>466</v>
      </c>
      <c r="C9" s="118" t="s">
        <v>439</v>
      </c>
      <c r="D9" s="119">
        <v>43028</v>
      </c>
      <c r="E9" s="118">
        <v>2</v>
      </c>
      <c r="F9" s="118">
        <v>2</v>
      </c>
      <c r="G9" s="121">
        <v>1.2</v>
      </c>
      <c r="H9"/>
      <c r="I9"/>
      <c r="J9"/>
      <c r="K9"/>
      <c r="L9"/>
      <c r="M9"/>
      <c r="N9"/>
      <c r="O9"/>
    </row>
    <row r="10" spans="1:15" s="126" customFormat="1" ht="30" x14ac:dyDescent="0.25">
      <c r="A10" s="117" t="s">
        <v>313</v>
      </c>
      <c r="B10" s="118" t="s">
        <v>466</v>
      </c>
      <c r="C10" s="118" t="s">
        <v>439</v>
      </c>
      <c r="D10" s="119">
        <v>43028</v>
      </c>
      <c r="E10" s="118">
        <v>2</v>
      </c>
      <c r="F10" s="118">
        <v>2</v>
      </c>
      <c r="G10" s="121">
        <v>1.2</v>
      </c>
      <c r="H10"/>
      <c r="I10"/>
      <c r="J10"/>
      <c r="K10"/>
      <c r="L10"/>
      <c r="M10"/>
      <c r="N10"/>
      <c r="O10"/>
    </row>
    <row r="11" spans="1:15" ht="60" x14ac:dyDescent="0.25">
      <c r="A11" s="117" t="s">
        <v>359</v>
      </c>
      <c r="B11" s="118" t="s">
        <v>466</v>
      </c>
      <c r="C11" s="118" t="s">
        <v>439</v>
      </c>
      <c r="D11" s="119">
        <v>43028</v>
      </c>
      <c r="E11" s="118">
        <v>1</v>
      </c>
      <c r="F11" s="118">
        <v>1</v>
      </c>
      <c r="G11" s="121">
        <v>46.63</v>
      </c>
    </row>
    <row r="12" spans="1:15" ht="60" x14ac:dyDescent="0.25">
      <c r="A12" s="117" t="s">
        <v>361</v>
      </c>
      <c r="B12" s="118" t="s">
        <v>466</v>
      </c>
      <c r="C12" s="118" t="s">
        <v>439</v>
      </c>
      <c r="D12" s="119">
        <v>43028</v>
      </c>
      <c r="E12" s="118">
        <v>1</v>
      </c>
      <c r="F12" s="118">
        <v>1</v>
      </c>
      <c r="G12" s="121">
        <v>24.75</v>
      </c>
    </row>
    <row r="13" spans="1:15" ht="60" x14ac:dyDescent="0.25">
      <c r="A13" s="117" t="s">
        <v>362</v>
      </c>
      <c r="B13" s="118" t="s">
        <v>466</v>
      </c>
      <c r="C13" s="118" t="s">
        <v>439</v>
      </c>
      <c r="D13" s="119">
        <v>43028</v>
      </c>
      <c r="E13" s="118">
        <v>1</v>
      </c>
      <c r="F13" s="118">
        <v>1</v>
      </c>
      <c r="G13" s="121">
        <v>46.87</v>
      </c>
    </row>
    <row r="14" spans="1:15" ht="60" x14ac:dyDescent="0.25">
      <c r="A14" s="117" t="s">
        <v>364</v>
      </c>
      <c r="B14" s="118" t="s">
        <v>466</v>
      </c>
      <c r="C14" s="118" t="s">
        <v>439</v>
      </c>
      <c r="D14" s="119">
        <v>43028</v>
      </c>
      <c r="E14" s="118">
        <v>1</v>
      </c>
      <c r="F14" s="118">
        <v>1</v>
      </c>
      <c r="G14" s="121">
        <v>24.75</v>
      </c>
    </row>
    <row r="15" spans="1:15" ht="60" x14ac:dyDescent="0.25">
      <c r="A15" s="117" t="s">
        <v>367</v>
      </c>
      <c r="B15" s="118" t="s">
        <v>466</v>
      </c>
      <c r="C15" s="118" t="s">
        <v>439</v>
      </c>
      <c r="D15" s="119">
        <v>43028</v>
      </c>
      <c r="E15" s="118">
        <v>1</v>
      </c>
      <c r="F15" s="118">
        <v>1</v>
      </c>
      <c r="G15" s="121">
        <v>24.75</v>
      </c>
    </row>
    <row r="16" spans="1:15" ht="60" x14ac:dyDescent="0.25">
      <c r="A16" s="117" t="s">
        <v>373</v>
      </c>
      <c r="B16" s="118" t="s">
        <v>466</v>
      </c>
      <c r="C16" s="118" t="s">
        <v>439</v>
      </c>
      <c r="D16" s="119">
        <v>43028</v>
      </c>
      <c r="E16" s="118">
        <v>1</v>
      </c>
      <c r="F16" s="118">
        <v>1</v>
      </c>
      <c r="G16" s="121">
        <v>24.75</v>
      </c>
    </row>
    <row r="17" spans="1:7" ht="60" x14ac:dyDescent="0.25">
      <c r="A17" s="117" t="s">
        <v>357</v>
      </c>
      <c r="B17" s="118" t="s">
        <v>468</v>
      </c>
      <c r="C17" s="118" t="s">
        <v>439</v>
      </c>
      <c r="D17" s="119">
        <v>43028</v>
      </c>
      <c r="E17" s="118">
        <v>1</v>
      </c>
      <c r="F17" s="118">
        <v>1</v>
      </c>
      <c r="G17" s="121">
        <v>20</v>
      </c>
    </row>
    <row r="18" spans="1:7" ht="60" x14ac:dyDescent="0.25">
      <c r="A18" s="117" t="s">
        <v>358</v>
      </c>
      <c r="B18" s="118" t="s">
        <v>468</v>
      </c>
      <c r="C18" s="118" t="s">
        <v>439</v>
      </c>
      <c r="D18" s="119">
        <v>43028</v>
      </c>
      <c r="E18" s="118">
        <v>1</v>
      </c>
      <c r="F18" s="118">
        <v>1</v>
      </c>
      <c r="G18" s="121">
        <v>44.64</v>
      </c>
    </row>
    <row r="19" spans="1:7" ht="30" x14ac:dyDescent="0.25">
      <c r="A19" s="117" t="s">
        <v>284</v>
      </c>
      <c r="B19" s="118" t="s">
        <v>391</v>
      </c>
      <c r="C19" s="118" t="s">
        <v>439</v>
      </c>
      <c r="D19" s="119">
        <v>42933</v>
      </c>
      <c r="E19" s="118">
        <v>36</v>
      </c>
      <c r="F19" s="118">
        <v>36</v>
      </c>
      <c r="G19" s="121">
        <v>36</v>
      </c>
    </row>
    <row r="20" spans="1:7" ht="30" x14ac:dyDescent="0.25">
      <c r="A20" s="117" t="s">
        <v>285</v>
      </c>
      <c r="B20" s="118" t="s">
        <v>391</v>
      </c>
      <c r="C20" s="118" t="s">
        <v>439</v>
      </c>
      <c r="D20" s="119">
        <v>42933</v>
      </c>
      <c r="E20" s="118">
        <v>36</v>
      </c>
      <c r="F20" s="118">
        <v>36</v>
      </c>
      <c r="G20" s="121">
        <v>35.28</v>
      </c>
    </row>
    <row r="21" spans="1:7" ht="30" x14ac:dyDescent="0.25">
      <c r="A21" s="117" t="s">
        <v>286</v>
      </c>
      <c r="B21" s="118" t="s">
        <v>393</v>
      </c>
      <c r="C21" s="118" t="s">
        <v>439</v>
      </c>
      <c r="D21" s="119">
        <v>42933</v>
      </c>
      <c r="E21" s="118">
        <v>36</v>
      </c>
      <c r="F21" s="118">
        <v>36</v>
      </c>
      <c r="G21" s="121">
        <v>93.96</v>
      </c>
    </row>
    <row r="22" spans="1:7" ht="30" x14ac:dyDescent="0.25">
      <c r="A22" s="117" t="s">
        <v>314</v>
      </c>
      <c r="B22" s="118" t="s">
        <v>474</v>
      </c>
      <c r="C22" s="118" t="s">
        <v>439</v>
      </c>
      <c r="D22" s="119">
        <v>43028</v>
      </c>
      <c r="E22" s="118">
        <v>5</v>
      </c>
      <c r="F22" s="118">
        <v>5</v>
      </c>
      <c r="G22" s="121">
        <v>5.8</v>
      </c>
    </row>
    <row r="23" spans="1:7" ht="75" x14ac:dyDescent="0.25">
      <c r="A23" s="117" t="s">
        <v>340</v>
      </c>
      <c r="B23" s="118" t="s">
        <v>468</v>
      </c>
      <c r="C23" s="118" t="s">
        <v>439</v>
      </c>
      <c r="D23" s="119">
        <v>43028</v>
      </c>
      <c r="E23" s="118">
        <v>1</v>
      </c>
      <c r="F23" s="118">
        <v>1</v>
      </c>
      <c r="G23" s="121">
        <v>9.23</v>
      </c>
    </row>
    <row r="24" spans="1:7" ht="30" x14ac:dyDescent="0.25">
      <c r="A24" s="117" t="s">
        <v>302</v>
      </c>
      <c r="B24" s="118" t="s">
        <v>470</v>
      </c>
      <c r="C24" s="118" t="s">
        <v>439</v>
      </c>
      <c r="D24" s="119">
        <v>43028</v>
      </c>
      <c r="E24" s="118">
        <v>1</v>
      </c>
      <c r="F24" s="118">
        <v>1</v>
      </c>
      <c r="G24" s="121">
        <v>13.91</v>
      </c>
    </row>
    <row r="25" spans="1:7" ht="60" x14ac:dyDescent="0.25">
      <c r="A25" s="117" t="s">
        <v>332</v>
      </c>
      <c r="B25" s="118" t="s">
        <v>468</v>
      </c>
      <c r="C25" s="118" t="s">
        <v>439</v>
      </c>
      <c r="D25" s="119">
        <v>43028</v>
      </c>
      <c r="E25" s="118">
        <v>1</v>
      </c>
      <c r="F25" s="118">
        <v>1</v>
      </c>
      <c r="G25" s="121">
        <v>7.85</v>
      </c>
    </row>
    <row r="26" spans="1:7" ht="30" x14ac:dyDescent="0.25">
      <c r="A26" s="117" t="s">
        <v>326</v>
      </c>
      <c r="B26" s="118" t="s">
        <v>474</v>
      </c>
      <c r="C26" s="118" t="s">
        <v>439</v>
      </c>
      <c r="D26" s="119">
        <v>43028</v>
      </c>
      <c r="E26" s="118">
        <v>1</v>
      </c>
      <c r="F26" s="118">
        <v>1</v>
      </c>
      <c r="G26" s="121">
        <v>1.54</v>
      </c>
    </row>
    <row r="27" spans="1:7" ht="60" x14ac:dyDescent="0.25">
      <c r="A27" s="117" t="s">
        <v>371</v>
      </c>
      <c r="B27" s="118" t="s">
        <v>466</v>
      </c>
      <c r="C27" s="118" t="s">
        <v>439</v>
      </c>
      <c r="D27" s="119">
        <v>43028</v>
      </c>
      <c r="E27" s="118">
        <v>1</v>
      </c>
      <c r="F27" s="118">
        <v>1</v>
      </c>
      <c r="G27" s="121">
        <v>7.6</v>
      </c>
    </row>
    <row r="28" spans="1:7" ht="30" x14ac:dyDescent="0.25">
      <c r="A28" s="117" t="s">
        <v>315</v>
      </c>
      <c r="B28" s="118" t="s">
        <v>393</v>
      </c>
      <c r="C28" s="118" t="s">
        <v>439</v>
      </c>
      <c r="D28" s="119">
        <v>42933</v>
      </c>
      <c r="E28" s="118">
        <v>10</v>
      </c>
      <c r="F28" s="118">
        <v>10</v>
      </c>
      <c r="G28" s="121">
        <v>18.3</v>
      </c>
    </row>
    <row r="29" spans="1:7" ht="30" x14ac:dyDescent="0.25">
      <c r="A29" s="117" t="s">
        <v>315</v>
      </c>
      <c r="B29" s="118" t="s">
        <v>474</v>
      </c>
      <c r="C29" s="118" t="s">
        <v>439</v>
      </c>
      <c r="D29" s="119">
        <v>43028</v>
      </c>
      <c r="E29" s="118">
        <v>6</v>
      </c>
      <c r="F29" s="118">
        <v>6</v>
      </c>
      <c r="G29" s="121">
        <v>10.98</v>
      </c>
    </row>
    <row r="30" spans="1:7" ht="30" x14ac:dyDescent="0.25">
      <c r="A30" s="117" t="s">
        <v>316</v>
      </c>
      <c r="B30" s="118" t="s">
        <v>474</v>
      </c>
      <c r="C30" s="118" t="s">
        <v>439</v>
      </c>
      <c r="D30" s="119">
        <v>43028</v>
      </c>
      <c r="E30" s="118">
        <v>1</v>
      </c>
      <c r="F30" s="118">
        <v>1</v>
      </c>
      <c r="G30" s="121">
        <v>1.53</v>
      </c>
    </row>
    <row r="31" spans="1:7" ht="45" x14ac:dyDescent="0.25">
      <c r="A31" s="117" t="s">
        <v>319</v>
      </c>
      <c r="B31" s="118" t="s">
        <v>474</v>
      </c>
      <c r="C31" s="118" t="s">
        <v>439</v>
      </c>
      <c r="D31" s="119">
        <v>43028</v>
      </c>
      <c r="E31" s="118">
        <v>2</v>
      </c>
      <c r="F31" s="118">
        <v>2</v>
      </c>
      <c r="G31" s="121">
        <v>2.7</v>
      </c>
    </row>
    <row r="32" spans="1:7" ht="45" x14ac:dyDescent="0.25">
      <c r="A32" s="117" t="s">
        <v>321</v>
      </c>
      <c r="B32" s="118" t="s">
        <v>393</v>
      </c>
      <c r="C32" s="118" t="s">
        <v>439</v>
      </c>
      <c r="D32" s="119">
        <v>42933</v>
      </c>
      <c r="E32" s="118">
        <v>10</v>
      </c>
      <c r="F32" s="118">
        <v>10</v>
      </c>
      <c r="G32" s="121">
        <v>13.899999999999999</v>
      </c>
    </row>
    <row r="33" spans="1:7" ht="45" x14ac:dyDescent="0.25">
      <c r="A33" s="117" t="s">
        <v>321</v>
      </c>
      <c r="B33" s="118" t="s">
        <v>474</v>
      </c>
      <c r="C33" s="118" t="s">
        <v>439</v>
      </c>
      <c r="D33" s="119">
        <v>43028</v>
      </c>
      <c r="E33" s="118">
        <v>1</v>
      </c>
      <c r="F33" s="118">
        <v>1</v>
      </c>
      <c r="G33" s="121">
        <v>1.39</v>
      </c>
    </row>
    <row r="34" spans="1:7" ht="30" x14ac:dyDescent="0.25">
      <c r="A34" s="117" t="s">
        <v>322</v>
      </c>
      <c r="B34" s="118" t="s">
        <v>474</v>
      </c>
      <c r="C34" s="118" t="s">
        <v>439</v>
      </c>
      <c r="D34" s="119">
        <v>43028</v>
      </c>
      <c r="E34" s="118">
        <v>1</v>
      </c>
      <c r="F34" s="118">
        <v>1</v>
      </c>
      <c r="G34" s="121">
        <v>1.34</v>
      </c>
    </row>
    <row r="35" spans="1:7" ht="60" x14ac:dyDescent="0.25">
      <c r="A35" s="117" t="s">
        <v>368</v>
      </c>
      <c r="B35" s="118" t="s">
        <v>474</v>
      </c>
      <c r="C35" s="118" t="s">
        <v>439</v>
      </c>
      <c r="D35" s="119">
        <v>43028</v>
      </c>
      <c r="E35" s="118">
        <v>1</v>
      </c>
      <c r="F35" s="118">
        <v>1</v>
      </c>
      <c r="G35" s="121">
        <v>7.9</v>
      </c>
    </row>
    <row r="36" spans="1:7" ht="60" x14ac:dyDescent="0.25">
      <c r="A36" s="117" t="s">
        <v>369</v>
      </c>
      <c r="B36" s="118" t="s">
        <v>474</v>
      </c>
      <c r="C36" s="118" t="s">
        <v>439</v>
      </c>
      <c r="D36" s="119">
        <v>43028</v>
      </c>
      <c r="E36" s="118">
        <v>1</v>
      </c>
      <c r="F36" s="118">
        <v>1</v>
      </c>
      <c r="G36" s="121">
        <v>4.18</v>
      </c>
    </row>
    <row r="37" spans="1:7" ht="60" x14ac:dyDescent="0.25">
      <c r="A37" s="117" t="s">
        <v>370</v>
      </c>
      <c r="B37" s="118" t="s">
        <v>474</v>
      </c>
      <c r="C37" s="118" t="s">
        <v>439</v>
      </c>
      <c r="D37" s="119">
        <v>43028</v>
      </c>
      <c r="E37" s="118">
        <v>1</v>
      </c>
      <c r="F37" s="118">
        <v>1</v>
      </c>
      <c r="G37" s="121">
        <v>3</v>
      </c>
    </row>
    <row r="38" spans="1:7" ht="60" x14ac:dyDescent="0.25">
      <c r="A38" s="117" t="s">
        <v>372</v>
      </c>
      <c r="B38" s="118" t="s">
        <v>474</v>
      </c>
      <c r="C38" s="118" t="s">
        <v>439</v>
      </c>
      <c r="D38" s="119">
        <v>43028</v>
      </c>
      <c r="E38" s="118">
        <v>1</v>
      </c>
      <c r="F38" s="118">
        <v>1</v>
      </c>
      <c r="G38" s="121">
        <v>7.61</v>
      </c>
    </row>
    <row r="39" spans="1:7" ht="30" x14ac:dyDescent="0.25">
      <c r="A39" s="117" t="s">
        <v>317</v>
      </c>
      <c r="B39" s="118" t="s">
        <v>393</v>
      </c>
      <c r="C39" s="118" t="s">
        <v>439</v>
      </c>
      <c r="D39" s="119">
        <v>42933</v>
      </c>
      <c r="E39" s="118">
        <v>10</v>
      </c>
      <c r="F39" s="118">
        <v>10</v>
      </c>
      <c r="G39" s="121">
        <v>16.399999999999999</v>
      </c>
    </row>
    <row r="40" spans="1:7" ht="45" x14ac:dyDescent="0.25">
      <c r="A40" s="117" t="s">
        <v>320</v>
      </c>
      <c r="B40" s="118" t="s">
        <v>393</v>
      </c>
      <c r="C40" s="118" t="s">
        <v>439</v>
      </c>
      <c r="D40" s="119">
        <v>42933</v>
      </c>
      <c r="E40" s="118">
        <v>10</v>
      </c>
      <c r="F40" s="118">
        <v>10</v>
      </c>
      <c r="G40" s="121">
        <v>12.8</v>
      </c>
    </row>
    <row r="41" spans="1:7" ht="45" x14ac:dyDescent="0.25">
      <c r="A41" s="117" t="s">
        <v>320</v>
      </c>
      <c r="B41" s="118" t="s">
        <v>474</v>
      </c>
      <c r="C41" s="118" t="s">
        <v>439</v>
      </c>
      <c r="D41" s="119">
        <v>43028</v>
      </c>
      <c r="E41" s="118">
        <v>11</v>
      </c>
      <c r="F41" s="118">
        <v>11</v>
      </c>
      <c r="G41" s="121">
        <v>14.08</v>
      </c>
    </row>
    <row r="42" spans="1:7" ht="45" x14ac:dyDescent="0.25">
      <c r="A42" s="117" t="s">
        <v>410</v>
      </c>
      <c r="B42" s="118" t="s">
        <v>474</v>
      </c>
      <c r="C42" s="118" t="s">
        <v>439</v>
      </c>
      <c r="D42" s="119">
        <v>43028</v>
      </c>
      <c r="E42" s="118">
        <v>1</v>
      </c>
      <c r="F42" s="118">
        <v>1</v>
      </c>
      <c r="G42" s="121">
        <v>33.54</v>
      </c>
    </row>
    <row r="43" spans="1:7" ht="30" x14ac:dyDescent="0.25">
      <c r="A43" s="117" t="s">
        <v>418</v>
      </c>
      <c r="B43" s="118" t="s">
        <v>474</v>
      </c>
      <c r="C43" s="118" t="s">
        <v>439</v>
      </c>
      <c r="D43" s="119">
        <v>43028</v>
      </c>
      <c r="E43" s="118">
        <v>1</v>
      </c>
      <c r="F43" s="118">
        <v>1</v>
      </c>
      <c r="G43" s="121">
        <v>13.28</v>
      </c>
    </row>
    <row r="44" spans="1:7" ht="45" x14ac:dyDescent="0.25">
      <c r="A44" s="117" t="s">
        <v>424</v>
      </c>
      <c r="B44" s="118" t="s">
        <v>474</v>
      </c>
      <c r="C44" s="118" t="s">
        <v>439</v>
      </c>
      <c r="D44" s="119">
        <v>43028</v>
      </c>
      <c r="E44" s="118">
        <v>1</v>
      </c>
      <c r="F44" s="118">
        <v>1</v>
      </c>
      <c r="G44" s="121">
        <v>1.86</v>
      </c>
    </row>
    <row r="45" spans="1:7" ht="45" x14ac:dyDescent="0.25">
      <c r="A45" s="117" t="s">
        <v>425</v>
      </c>
      <c r="B45" s="118" t="s">
        <v>474</v>
      </c>
      <c r="C45" s="118" t="s">
        <v>439</v>
      </c>
      <c r="D45" s="119">
        <v>43028</v>
      </c>
      <c r="E45" s="118">
        <v>1</v>
      </c>
      <c r="F45" s="118">
        <v>1</v>
      </c>
      <c r="G45" s="121">
        <v>1.39</v>
      </c>
    </row>
    <row r="46" spans="1:7" ht="30" x14ac:dyDescent="0.25">
      <c r="A46" s="117" t="s">
        <v>456</v>
      </c>
      <c r="B46" s="118" t="s">
        <v>468</v>
      </c>
      <c r="C46" s="118" t="s">
        <v>439</v>
      </c>
      <c r="D46" s="119">
        <v>43028</v>
      </c>
      <c r="E46" s="118">
        <v>1</v>
      </c>
      <c r="F46" s="118">
        <v>1</v>
      </c>
      <c r="G46" s="121">
        <v>97.46</v>
      </c>
    </row>
    <row r="47" spans="1:7" ht="30" x14ac:dyDescent="0.25">
      <c r="A47" s="117" t="s">
        <v>458</v>
      </c>
      <c r="B47" s="118" t="s">
        <v>474</v>
      </c>
      <c r="C47" s="118" t="s">
        <v>439</v>
      </c>
      <c r="D47" s="119" t="s">
        <v>472</v>
      </c>
      <c r="E47" s="118">
        <v>1</v>
      </c>
      <c r="F47" s="118">
        <v>1</v>
      </c>
      <c r="G47" s="121">
        <v>15</v>
      </c>
    </row>
    <row r="48" spans="1:7" ht="45" x14ac:dyDescent="0.25">
      <c r="A48" s="117" t="s">
        <v>459</v>
      </c>
      <c r="B48" s="118" t="s">
        <v>473</v>
      </c>
      <c r="C48" s="118" t="s">
        <v>439</v>
      </c>
      <c r="D48" s="119">
        <v>43028</v>
      </c>
      <c r="E48" s="118">
        <v>1</v>
      </c>
      <c r="F48" s="118">
        <v>1</v>
      </c>
      <c r="G48" s="121">
        <v>18.5</v>
      </c>
    </row>
    <row r="49" spans="1:7" ht="45.75" thickBot="1" x14ac:dyDescent="0.3">
      <c r="A49" s="117" t="s">
        <v>460</v>
      </c>
      <c r="B49" s="118" t="s">
        <v>473</v>
      </c>
      <c r="C49" s="118" t="s">
        <v>439</v>
      </c>
      <c r="D49" s="119">
        <v>43028</v>
      </c>
      <c r="E49" s="118">
        <v>1</v>
      </c>
      <c r="F49" s="118">
        <v>1</v>
      </c>
      <c r="G49" s="121">
        <v>20</v>
      </c>
    </row>
    <row r="50" spans="1:7" ht="16.5" thickTop="1" thickBot="1" x14ac:dyDescent="0.3">
      <c r="A50" s="122" t="s">
        <v>249</v>
      </c>
      <c r="B50" s="97"/>
      <c r="C50" s="97"/>
      <c r="D50" s="97"/>
      <c r="E50" s="97"/>
      <c r="F50" s="123"/>
      <c r="G50" s="124">
        <v>966.53999999999985</v>
      </c>
    </row>
    <row r="51" spans="1:7" ht="15.75" thickTop="1" x14ac:dyDescent="0.25">
      <c r="B51"/>
      <c r="C51"/>
      <c r="D51"/>
      <c r="E51"/>
    </row>
    <row r="52" spans="1:7" x14ac:dyDescent="0.25">
      <c r="B52"/>
      <c r="C52"/>
      <c r="D52"/>
      <c r="E52"/>
    </row>
    <row r="53" spans="1:7" x14ac:dyDescent="0.25">
      <c r="B53"/>
      <c r="C53"/>
      <c r="D53"/>
      <c r="E53"/>
    </row>
    <row r="54" spans="1:7" x14ac:dyDescent="0.25">
      <c r="B54"/>
      <c r="C54"/>
      <c r="D54"/>
      <c r="E54"/>
    </row>
    <row r="55" spans="1:7" x14ac:dyDescent="0.25">
      <c r="B55"/>
      <c r="C55"/>
      <c r="D55"/>
      <c r="E55"/>
    </row>
    <row r="56" spans="1:7" x14ac:dyDescent="0.25">
      <c r="B56"/>
      <c r="C56"/>
      <c r="D56"/>
      <c r="E56"/>
    </row>
    <row r="57" spans="1:7" x14ac:dyDescent="0.25">
      <c r="B57"/>
      <c r="C57"/>
      <c r="D57"/>
      <c r="E57"/>
    </row>
    <row r="58" spans="1:7" x14ac:dyDescent="0.25">
      <c r="B58"/>
      <c r="C58"/>
      <c r="D58"/>
      <c r="E58"/>
    </row>
    <row r="59" spans="1:7" x14ac:dyDescent="0.25">
      <c r="B59"/>
      <c r="C59"/>
      <c r="D59"/>
      <c r="E59"/>
    </row>
    <row r="60" spans="1:7" x14ac:dyDescent="0.25">
      <c r="B60"/>
      <c r="C60"/>
      <c r="D60"/>
      <c r="E60"/>
    </row>
    <row r="61" spans="1:7" x14ac:dyDescent="0.25">
      <c r="B61"/>
      <c r="C61"/>
      <c r="D61"/>
      <c r="E61"/>
    </row>
    <row r="62" spans="1:7" x14ac:dyDescent="0.25">
      <c r="B62"/>
      <c r="C62"/>
      <c r="D62"/>
      <c r="E62"/>
    </row>
    <row r="63" spans="1:7" x14ac:dyDescent="0.25">
      <c r="B63"/>
      <c r="C63"/>
      <c r="D63"/>
      <c r="E63"/>
    </row>
    <row r="64" spans="1:7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iAhG1wYCU8y4fDhJoIjiLEs1l4NT2S2PS2PJPvlTulQs0QseE/TdWndyqS7eG8JA0VbxM7AJc0WniIRu1TIqtw==" saltValue="EpUDa5s4+z6tCwPFQZlYC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workbookViewId="0">
      <selection activeCell="C4" sqref="C4"/>
    </sheetView>
  </sheetViews>
  <sheetFormatPr defaultRowHeight="15" x14ac:dyDescent="0.25"/>
  <cols>
    <col min="1" max="1" width="63.28515625" customWidth="1"/>
    <col min="2" max="2" width="16.28515625" style="160" customWidth="1"/>
    <col min="3" max="3" width="29.28515625" style="113" customWidth="1"/>
    <col min="4" max="4" width="14.7109375" style="96" customWidth="1"/>
    <col min="5" max="5" width="19.7109375" style="9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94" t="s">
        <v>465</v>
      </c>
      <c r="B1" s="112"/>
      <c r="G1" s="224"/>
    </row>
    <row r="2" spans="1:15" ht="16.5" thickTop="1" thickBot="1" x14ac:dyDescent="0.3">
      <c r="A2" s="166" t="s">
        <v>3</v>
      </c>
      <c r="B2" s="114">
        <v>600000</v>
      </c>
      <c r="G2" s="224"/>
    </row>
    <row r="3" spans="1:15" ht="26.25" customHeight="1" thickTop="1" thickBot="1" x14ac:dyDescent="0.3">
      <c r="G3" s="225"/>
    </row>
    <row r="4" spans="1:15" s="95" customFormat="1" ht="31.5" thickTop="1" thickBot="1" x14ac:dyDescent="0.3">
      <c r="A4" s="128" t="s">
        <v>6</v>
      </c>
      <c r="B4" s="129" t="s">
        <v>11</v>
      </c>
      <c r="C4" s="129" t="s">
        <v>16</v>
      </c>
      <c r="D4" s="130" t="s">
        <v>10</v>
      </c>
      <c r="E4" s="129" t="s">
        <v>7</v>
      </c>
      <c r="F4" s="129" t="s">
        <v>12</v>
      </c>
      <c r="G4" s="116" t="s">
        <v>256</v>
      </c>
      <c r="H4"/>
      <c r="I4"/>
      <c r="J4"/>
      <c r="K4"/>
      <c r="L4"/>
      <c r="M4"/>
      <c r="N4"/>
      <c r="O4"/>
    </row>
    <row r="5" spans="1:15" s="111" customFormat="1" ht="60.75" thickTop="1" x14ac:dyDescent="0.25">
      <c r="A5" s="117" t="s">
        <v>160</v>
      </c>
      <c r="B5" s="118" t="s">
        <v>466</v>
      </c>
      <c r="C5" s="118" t="s">
        <v>507</v>
      </c>
      <c r="D5" s="119">
        <v>43028</v>
      </c>
      <c r="E5" s="118">
        <v>30</v>
      </c>
      <c r="F5" s="118">
        <v>3</v>
      </c>
      <c r="G5" s="120">
        <v>4.29</v>
      </c>
      <c r="H5"/>
      <c r="I5"/>
      <c r="J5"/>
      <c r="K5"/>
      <c r="L5"/>
      <c r="M5"/>
      <c r="N5"/>
      <c r="O5"/>
    </row>
    <row r="6" spans="1:15" s="111" customFormat="1" ht="60" x14ac:dyDescent="0.25">
      <c r="A6" s="117" t="s">
        <v>330</v>
      </c>
      <c r="B6" s="118" t="s">
        <v>466</v>
      </c>
      <c r="C6" s="118" t="s">
        <v>507</v>
      </c>
      <c r="D6" s="119">
        <v>43028</v>
      </c>
      <c r="E6" s="118">
        <v>30</v>
      </c>
      <c r="F6" s="118">
        <v>3</v>
      </c>
      <c r="G6" s="121">
        <v>4.5600000000000005</v>
      </c>
      <c r="H6"/>
      <c r="I6"/>
      <c r="J6"/>
      <c r="K6"/>
      <c r="L6"/>
      <c r="M6"/>
      <c r="N6"/>
      <c r="O6"/>
    </row>
    <row r="7" spans="1:15" s="111" customFormat="1" ht="30" x14ac:dyDescent="0.25">
      <c r="A7" s="117" t="s">
        <v>284</v>
      </c>
      <c r="B7" s="118" t="s">
        <v>471</v>
      </c>
      <c r="C7" s="118" t="s">
        <v>505</v>
      </c>
      <c r="D7" s="119">
        <v>43028</v>
      </c>
      <c r="E7" s="118">
        <v>100</v>
      </c>
      <c r="F7" s="118">
        <v>100</v>
      </c>
      <c r="G7" s="121">
        <v>100</v>
      </c>
      <c r="H7"/>
      <c r="I7"/>
      <c r="J7"/>
      <c r="K7"/>
      <c r="L7"/>
      <c r="M7"/>
      <c r="N7"/>
      <c r="O7"/>
    </row>
    <row r="8" spans="1:15" s="125" customFormat="1" ht="60" x14ac:dyDescent="0.25">
      <c r="A8" s="117" t="s">
        <v>161</v>
      </c>
      <c r="B8" s="118" t="s">
        <v>474</v>
      </c>
      <c r="C8" s="118" t="s">
        <v>517</v>
      </c>
      <c r="D8" s="119">
        <v>43028</v>
      </c>
      <c r="E8" s="118">
        <v>30</v>
      </c>
      <c r="F8" s="118">
        <v>2</v>
      </c>
      <c r="G8" s="121">
        <v>3.12</v>
      </c>
      <c r="H8"/>
      <c r="I8"/>
      <c r="J8"/>
      <c r="K8"/>
      <c r="L8"/>
      <c r="M8"/>
      <c r="N8"/>
      <c r="O8"/>
    </row>
    <row r="9" spans="1:15" s="125" customFormat="1" ht="45.75" thickBot="1" x14ac:dyDescent="0.3">
      <c r="A9" s="117" t="s">
        <v>276</v>
      </c>
      <c r="B9" s="118" t="s">
        <v>474</v>
      </c>
      <c r="C9" s="118" t="s">
        <v>439</v>
      </c>
      <c r="D9" s="119">
        <v>43028</v>
      </c>
      <c r="E9" s="118">
        <v>2</v>
      </c>
      <c r="F9" s="118">
        <v>2</v>
      </c>
      <c r="G9" s="121">
        <v>48.64</v>
      </c>
      <c r="H9"/>
      <c r="I9"/>
      <c r="J9"/>
      <c r="K9"/>
      <c r="L9"/>
      <c r="M9"/>
      <c r="N9"/>
      <c r="O9"/>
    </row>
    <row r="10" spans="1:15" s="126" customFormat="1" ht="16.5" thickTop="1" thickBot="1" x14ac:dyDescent="0.3">
      <c r="A10" s="122" t="s">
        <v>249</v>
      </c>
      <c r="B10" s="97"/>
      <c r="C10" s="97"/>
      <c r="D10" s="97"/>
      <c r="E10" s="97"/>
      <c r="F10" s="123"/>
      <c r="G10" s="124">
        <v>160.61000000000001</v>
      </c>
      <c r="H10"/>
      <c r="I10"/>
      <c r="J10"/>
      <c r="K10"/>
      <c r="L10"/>
      <c r="M10"/>
      <c r="N10"/>
      <c r="O10"/>
    </row>
    <row r="11" spans="1:15" ht="15.75" thickTop="1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ht="15.75" thickBot="1" x14ac:dyDescent="0.3">
      <c r="B49"/>
      <c r="C49"/>
      <c r="D49"/>
      <c r="E49"/>
    </row>
    <row r="50" spans="2:5" ht="16.5" thickTop="1" thickBot="1" x14ac:dyDescent="0.3">
      <c r="B50"/>
      <c r="C50"/>
      <c r="D50"/>
      <c r="E50"/>
    </row>
    <row r="51" spans="2:5" ht="15.75" thickTop="1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Pup2/nyUjV9FF+lRDn/B7o2b6s2gfkT9lZJIuXM515bqrljM4m4v/SgfHXsHbeUYOqzr/SdEXOFp6n67ERAM1A==" saltValue="zVERgXhj4iSxi/gz54Vaf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theme="0"/>
  </sheetPr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115" customWidth="1"/>
    <col min="3" max="3" width="29.28515625" style="113" customWidth="1"/>
    <col min="4" max="4" width="14.7109375" style="96" customWidth="1"/>
    <col min="5" max="5" width="19.7109375" style="9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94" t="s">
        <v>396</v>
      </c>
      <c r="B1" s="112"/>
      <c r="G1" s="224"/>
    </row>
    <row r="2" spans="1:15" ht="16.5" thickTop="1" thickBot="1" x14ac:dyDescent="0.3">
      <c r="A2" s="166" t="s">
        <v>3</v>
      </c>
      <c r="B2" s="114">
        <v>100070</v>
      </c>
      <c r="G2" s="224"/>
    </row>
    <row r="3" spans="1:15" ht="26.25" customHeight="1" thickTop="1" thickBot="1" x14ac:dyDescent="0.3">
      <c r="G3" s="225"/>
    </row>
    <row r="4" spans="1:15" s="95" customFormat="1" ht="31.5" thickTop="1" thickBot="1" x14ac:dyDescent="0.3">
      <c r="A4" s="128" t="s">
        <v>6</v>
      </c>
      <c r="B4" s="129" t="s">
        <v>11</v>
      </c>
      <c r="C4" s="129" t="s">
        <v>16</v>
      </c>
      <c r="D4" s="130" t="s">
        <v>10</v>
      </c>
      <c r="E4" s="129" t="s">
        <v>7</v>
      </c>
      <c r="F4" s="129" t="s">
        <v>12</v>
      </c>
      <c r="G4" s="116" t="s">
        <v>256</v>
      </c>
      <c r="H4"/>
      <c r="I4"/>
      <c r="J4"/>
      <c r="K4"/>
      <c r="L4"/>
      <c r="M4"/>
      <c r="N4"/>
      <c r="O4"/>
    </row>
    <row r="5" spans="1:15" s="111" customFormat="1" ht="45.75" thickTop="1" x14ac:dyDescent="0.25">
      <c r="A5" s="117" t="s">
        <v>281</v>
      </c>
      <c r="B5" s="118" t="s">
        <v>393</v>
      </c>
      <c r="C5" s="118" t="s">
        <v>439</v>
      </c>
      <c r="D5" s="119">
        <v>42933</v>
      </c>
      <c r="E5" s="118">
        <v>5</v>
      </c>
      <c r="F5" s="118">
        <v>5</v>
      </c>
      <c r="G5" s="120">
        <v>167.7</v>
      </c>
      <c r="H5"/>
      <c r="I5"/>
      <c r="J5"/>
      <c r="K5"/>
      <c r="L5"/>
      <c r="M5"/>
      <c r="N5"/>
      <c r="O5"/>
    </row>
    <row r="6" spans="1:15" s="111" customFormat="1" ht="60" x14ac:dyDescent="0.25">
      <c r="A6" s="117" t="s">
        <v>292</v>
      </c>
      <c r="B6" s="118" t="s">
        <v>466</v>
      </c>
      <c r="C6" s="118" t="s">
        <v>507</v>
      </c>
      <c r="D6" s="119">
        <v>43028</v>
      </c>
      <c r="E6" s="118">
        <v>7</v>
      </c>
      <c r="F6" s="118">
        <v>2</v>
      </c>
      <c r="G6" s="121">
        <v>2.2000000000000002</v>
      </c>
      <c r="H6"/>
      <c r="I6"/>
      <c r="J6"/>
      <c r="K6"/>
      <c r="L6"/>
      <c r="M6"/>
      <c r="N6"/>
      <c r="O6"/>
    </row>
    <row r="7" spans="1:15" s="111" customFormat="1" ht="30" x14ac:dyDescent="0.25">
      <c r="A7" s="117" t="s">
        <v>311</v>
      </c>
      <c r="B7" s="118" t="s">
        <v>466</v>
      </c>
      <c r="C7" s="118" t="s">
        <v>439</v>
      </c>
      <c r="D7" s="119">
        <v>43028</v>
      </c>
      <c r="E7" s="118">
        <v>3</v>
      </c>
      <c r="F7" s="118">
        <v>3</v>
      </c>
      <c r="G7" s="121">
        <v>1.7999999999999998</v>
      </c>
      <c r="H7"/>
      <c r="I7"/>
      <c r="J7"/>
      <c r="K7"/>
      <c r="L7"/>
      <c r="M7"/>
      <c r="N7"/>
      <c r="O7"/>
    </row>
    <row r="8" spans="1:15" s="125" customFormat="1" ht="30" x14ac:dyDescent="0.25">
      <c r="A8" s="117" t="s">
        <v>312</v>
      </c>
      <c r="B8" s="118" t="s">
        <v>466</v>
      </c>
      <c r="C8" s="118" t="s">
        <v>439</v>
      </c>
      <c r="D8" s="119">
        <v>43028</v>
      </c>
      <c r="E8" s="118">
        <v>3</v>
      </c>
      <c r="F8" s="118">
        <v>3</v>
      </c>
      <c r="G8" s="121">
        <v>1.7999999999999998</v>
      </c>
      <c r="H8"/>
      <c r="I8"/>
      <c r="J8"/>
      <c r="K8"/>
      <c r="L8"/>
      <c r="M8"/>
      <c r="N8"/>
      <c r="O8"/>
    </row>
    <row r="9" spans="1:15" s="125" customFormat="1" ht="30" x14ac:dyDescent="0.25">
      <c r="A9" s="117" t="s">
        <v>313</v>
      </c>
      <c r="B9" s="118" t="s">
        <v>466</v>
      </c>
      <c r="C9" s="118" t="s">
        <v>439</v>
      </c>
      <c r="D9" s="119">
        <v>43028</v>
      </c>
      <c r="E9" s="118">
        <v>3</v>
      </c>
      <c r="F9" s="118">
        <v>3</v>
      </c>
      <c r="G9" s="121">
        <v>1.7999999999999998</v>
      </c>
      <c r="H9"/>
      <c r="I9"/>
      <c r="J9"/>
      <c r="K9"/>
      <c r="L9"/>
      <c r="M9"/>
      <c r="N9"/>
      <c r="O9"/>
    </row>
    <row r="10" spans="1:15" s="126" customFormat="1" ht="60" x14ac:dyDescent="0.25">
      <c r="A10" s="117" t="s">
        <v>287</v>
      </c>
      <c r="B10" s="118" t="s">
        <v>467</v>
      </c>
      <c r="C10" s="118" t="s">
        <v>439</v>
      </c>
      <c r="D10" s="119">
        <v>43028</v>
      </c>
      <c r="E10" s="118">
        <v>1</v>
      </c>
      <c r="F10" s="118">
        <v>1</v>
      </c>
      <c r="G10" s="121">
        <v>334.99</v>
      </c>
      <c r="H10"/>
      <c r="I10"/>
      <c r="J10"/>
      <c r="K10"/>
      <c r="L10"/>
      <c r="M10"/>
      <c r="N10"/>
      <c r="O10"/>
    </row>
    <row r="11" spans="1:15" ht="30" x14ac:dyDescent="0.25">
      <c r="A11" s="117" t="s">
        <v>284</v>
      </c>
      <c r="B11" s="118" t="s">
        <v>471</v>
      </c>
      <c r="C11" s="118" t="s">
        <v>505</v>
      </c>
      <c r="D11" s="119">
        <v>43028</v>
      </c>
      <c r="E11" s="118">
        <v>180</v>
      </c>
      <c r="F11" s="118">
        <v>180</v>
      </c>
      <c r="G11" s="121">
        <v>180</v>
      </c>
    </row>
    <row r="12" spans="1:15" ht="30" x14ac:dyDescent="0.25">
      <c r="A12" s="117" t="s">
        <v>285</v>
      </c>
      <c r="B12" s="118" t="s">
        <v>471</v>
      </c>
      <c r="C12" s="118" t="s">
        <v>505</v>
      </c>
      <c r="D12" s="119">
        <v>43028</v>
      </c>
      <c r="E12" s="118">
        <v>150</v>
      </c>
      <c r="F12" s="118">
        <v>150</v>
      </c>
      <c r="G12" s="121">
        <v>147</v>
      </c>
    </row>
    <row r="13" spans="1:15" ht="60" x14ac:dyDescent="0.25">
      <c r="A13" s="117" t="s">
        <v>279</v>
      </c>
      <c r="B13" s="118" t="s">
        <v>474</v>
      </c>
      <c r="C13" s="118" t="s">
        <v>439</v>
      </c>
      <c r="D13" s="119">
        <v>43028</v>
      </c>
      <c r="E13" s="118">
        <v>4</v>
      </c>
      <c r="F13" s="118">
        <v>4</v>
      </c>
      <c r="G13" s="121">
        <v>84.4</v>
      </c>
    </row>
    <row r="14" spans="1:15" ht="60" x14ac:dyDescent="0.25">
      <c r="A14" s="117" t="s">
        <v>314</v>
      </c>
      <c r="B14" s="118" t="s">
        <v>474</v>
      </c>
      <c r="C14" s="118" t="s">
        <v>517</v>
      </c>
      <c r="D14" s="119">
        <v>43028</v>
      </c>
      <c r="E14" s="118">
        <v>3</v>
      </c>
      <c r="F14" s="118">
        <v>2</v>
      </c>
      <c r="G14" s="121">
        <v>2.3199999999999998</v>
      </c>
    </row>
    <row r="15" spans="1:15" ht="45" x14ac:dyDescent="0.25">
      <c r="A15" s="117" t="s">
        <v>297</v>
      </c>
      <c r="B15" s="118" t="s">
        <v>474</v>
      </c>
      <c r="C15" s="118" t="s">
        <v>439</v>
      </c>
      <c r="D15" s="119">
        <v>43028</v>
      </c>
      <c r="E15" s="118">
        <v>1</v>
      </c>
      <c r="F15" s="118">
        <v>1</v>
      </c>
      <c r="G15" s="121">
        <v>125</v>
      </c>
    </row>
    <row r="16" spans="1:15" ht="30" x14ac:dyDescent="0.25">
      <c r="A16" s="117" t="s">
        <v>302</v>
      </c>
      <c r="B16" s="118" t="s">
        <v>470</v>
      </c>
      <c r="C16" s="118" t="s">
        <v>439</v>
      </c>
      <c r="D16" s="119">
        <v>43028</v>
      </c>
      <c r="E16" s="118">
        <v>5</v>
      </c>
      <c r="F16" s="118">
        <v>5</v>
      </c>
      <c r="G16" s="121">
        <v>69.55</v>
      </c>
    </row>
    <row r="17" spans="1:7" ht="60" x14ac:dyDescent="0.25">
      <c r="A17" s="117" t="s">
        <v>280</v>
      </c>
      <c r="B17" s="118" t="s">
        <v>474</v>
      </c>
      <c r="C17" s="118" t="s">
        <v>439</v>
      </c>
      <c r="D17" s="119">
        <v>43028</v>
      </c>
      <c r="E17" s="118">
        <v>3</v>
      </c>
      <c r="F17" s="118">
        <v>3</v>
      </c>
      <c r="G17" s="121">
        <v>39.119999999999997</v>
      </c>
    </row>
    <row r="18" spans="1:7" ht="60" x14ac:dyDescent="0.25">
      <c r="A18" s="117" t="s">
        <v>295</v>
      </c>
      <c r="B18" s="118" t="s">
        <v>474</v>
      </c>
      <c r="C18" s="118" t="s">
        <v>515</v>
      </c>
      <c r="D18" s="119">
        <v>43028</v>
      </c>
      <c r="E18" s="118">
        <v>7</v>
      </c>
      <c r="F18" s="118">
        <v>2</v>
      </c>
      <c r="G18" s="121">
        <v>2.98</v>
      </c>
    </row>
    <row r="19" spans="1:7" ht="30" x14ac:dyDescent="0.25">
      <c r="A19" s="117" t="s">
        <v>326</v>
      </c>
      <c r="B19" s="118" t="s">
        <v>474</v>
      </c>
      <c r="C19" s="118" t="s">
        <v>439</v>
      </c>
      <c r="D19" s="119">
        <v>43028</v>
      </c>
      <c r="E19" s="118">
        <v>10</v>
      </c>
      <c r="F19" s="118">
        <v>10</v>
      </c>
      <c r="G19" s="121">
        <v>15.4</v>
      </c>
    </row>
    <row r="20" spans="1:7" ht="30" x14ac:dyDescent="0.25">
      <c r="A20" s="117" t="s">
        <v>315</v>
      </c>
      <c r="B20" s="118" t="s">
        <v>474</v>
      </c>
      <c r="C20" s="118" t="s">
        <v>439</v>
      </c>
      <c r="D20" s="119">
        <v>43028</v>
      </c>
      <c r="E20" s="118">
        <v>4</v>
      </c>
      <c r="F20" s="118">
        <v>4</v>
      </c>
      <c r="G20" s="121">
        <v>7.32</v>
      </c>
    </row>
    <row r="21" spans="1:7" ht="45" x14ac:dyDescent="0.25">
      <c r="A21" s="117" t="s">
        <v>320</v>
      </c>
      <c r="B21" s="118" t="s">
        <v>474</v>
      </c>
      <c r="C21" s="118" t="s">
        <v>439</v>
      </c>
      <c r="D21" s="119">
        <v>43028</v>
      </c>
      <c r="E21" s="118">
        <v>4</v>
      </c>
      <c r="F21" s="118">
        <v>4</v>
      </c>
      <c r="G21" s="121">
        <v>5.12</v>
      </c>
    </row>
    <row r="22" spans="1:7" ht="45" x14ac:dyDescent="0.25">
      <c r="A22" s="117" t="s">
        <v>410</v>
      </c>
      <c r="B22" s="118" t="s">
        <v>474</v>
      </c>
      <c r="C22" s="118" t="s">
        <v>439</v>
      </c>
      <c r="D22" s="119">
        <v>43028</v>
      </c>
      <c r="E22" s="118">
        <v>10</v>
      </c>
      <c r="F22" s="118">
        <v>10</v>
      </c>
      <c r="G22" s="121">
        <v>335.4</v>
      </c>
    </row>
    <row r="23" spans="1:7" ht="30" x14ac:dyDescent="0.25">
      <c r="A23" s="117" t="s">
        <v>411</v>
      </c>
      <c r="B23" s="118" t="s">
        <v>474</v>
      </c>
      <c r="C23" s="118" t="s">
        <v>439</v>
      </c>
      <c r="D23" s="119">
        <v>43028</v>
      </c>
      <c r="E23" s="118">
        <v>4</v>
      </c>
      <c r="F23" s="118">
        <v>4</v>
      </c>
      <c r="G23" s="121">
        <v>144</v>
      </c>
    </row>
    <row r="24" spans="1:7" ht="60" x14ac:dyDescent="0.25">
      <c r="A24" s="117" t="s">
        <v>415</v>
      </c>
      <c r="B24" s="118" t="s">
        <v>474</v>
      </c>
      <c r="C24" s="118" t="s">
        <v>439</v>
      </c>
      <c r="D24" s="119">
        <v>43028</v>
      </c>
      <c r="E24" s="118">
        <v>2</v>
      </c>
      <c r="F24" s="118">
        <v>2</v>
      </c>
      <c r="G24" s="121">
        <v>22.88</v>
      </c>
    </row>
    <row r="25" spans="1:7" ht="60" x14ac:dyDescent="0.25">
      <c r="A25" s="117" t="s">
        <v>413</v>
      </c>
      <c r="B25" s="118" t="s">
        <v>474</v>
      </c>
      <c r="C25" s="118" t="s">
        <v>439</v>
      </c>
      <c r="D25" s="119">
        <v>43028</v>
      </c>
      <c r="E25" s="118">
        <v>3</v>
      </c>
      <c r="F25" s="118">
        <v>3</v>
      </c>
      <c r="G25" s="121">
        <v>31.29</v>
      </c>
    </row>
    <row r="26" spans="1:7" ht="60" x14ac:dyDescent="0.25">
      <c r="A26" s="117" t="s">
        <v>414</v>
      </c>
      <c r="B26" s="118" t="s">
        <v>466</v>
      </c>
      <c r="C26" s="118" t="s">
        <v>439</v>
      </c>
      <c r="D26" s="119">
        <v>43028</v>
      </c>
      <c r="E26" s="118">
        <v>2</v>
      </c>
      <c r="F26" s="118">
        <v>2</v>
      </c>
      <c r="G26" s="121">
        <v>22.08</v>
      </c>
    </row>
    <row r="27" spans="1:7" ht="60" x14ac:dyDescent="0.25">
      <c r="A27" s="117" t="s">
        <v>416</v>
      </c>
      <c r="B27" s="118" t="s">
        <v>474</v>
      </c>
      <c r="C27" s="118" t="s">
        <v>439</v>
      </c>
      <c r="D27" s="119">
        <v>43028</v>
      </c>
      <c r="E27" s="118">
        <v>2</v>
      </c>
      <c r="F27" s="118">
        <v>2</v>
      </c>
      <c r="G27" s="121">
        <v>22.66</v>
      </c>
    </row>
    <row r="28" spans="1:7" ht="45" x14ac:dyDescent="0.25">
      <c r="A28" s="117" t="s">
        <v>422</v>
      </c>
      <c r="B28" s="118" t="s">
        <v>474</v>
      </c>
      <c r="C28" s="118" t="s">
        <v>439</v>
      </c>
      <c r="D28" s="119">
        <v>43028</v>
      </c>
      <c r="E28" s="118">
        <v>4</v>
      </c>
      <c r="F28" s="118">
        <v>4</v>
      </c>
      <c r="G28" s="121">
        <v>4.4000000000000004</v>
      </c>
    </row>
    <row r="29" spans="1:7" ht="30" x14ac:dyDescent="0.25">
      <c r="A29" s="117" t="s">
        <v>423</v>
      </c>
      <c r="B29" s="118" t="s">
        <v>474</v>
      </c>
      <c r="C29" s="118" t="s">
        <v>439</v>
      </c>
      <c r="D29" s="119">
        <v>43028</v>
      </c>
      <c r="E29" s="118">
        <v>4</v>
      </c>
      <c r="F29" s="118">
        <v>4</v>
      </c>
      <c r="G29" s="121">
        <v>6.36</v>
      </c>
    </row>
    <row r="30" spans="1:7" ht="60" x14ac:dyDescent="0.25">
      <c r="A30" s="117" t="s">
        <v>429</v>
      </c>
      <c r="B30" s="118" t="s">
        <v>474</v>
      </c>
      <c r="C30" s="118" t="s">
        <v>439</v>
      </c>
      <c r="D30" s="119" t="s">
        <v>475</v>
      </c>
      <c r="E30" s="118">
        <v>1</v>
      </c>
      <c r="F30" s="118">
        <v>1</v>
      </c>
      <c r="G30" s="121">
        <v>24.49</v>
      </c>
    </row>
    <row r="31" spans="1:7" ht="30.75" thickBot="1" x14ac:dyDescent="0.3">
      <c r="A31" s="117" t="s">
        <v>455</v>
      </c>
      <c r="B31" s="118" t="s">
        <v>470</v>
      </c>
      <c r="C31" s="118" t="s">
        <v>439</v>
      </c>
      <c r="D31" s="119">
        <v>43028</v>
      </c>
      <c r="E31" s="118">
        <v>5</v>
      </c>
      <c r="F31" s="118">
        <v>5</v>
      </c>
      <c r="G31" s="121">
        <v>95.5</v>
      </c>
    </row>
    <row r="32" spans="1:7" ht="16.5" thickTop="1" thickBot="1" x14ac:dyDescent="0.3">
      <c r="A32" s="122" t="s">
        <v>249</v>
      </c>
      <c r="B32" s="97"/>
      <c r="C32" s="97"/>
      <c r="D32" s="97"/>
      <c r="E32" s="97"/>
      <c r="F32" s="123"/>
      <c r="G32" s="124">
        <v>1897.5599999999997</v>
      </c>
    </row>
    <row r="33" spans="2:5" ht="15.75" thickTop="1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2YzDMSy2XSSudRsSHMBkc8Eu+NUkgrzs7tIvshH4XOG1PWt4NM1YlTgr0cnOeftoYekN0qwit4KJBXn/qtf60w==" saltValue="R0kuSZNwBcwUXezbwNqzt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theme="0"/>
  </sheetPr>
  <dimension ref="A1:O402"/>
  <sheetViews>
    <sheetView showGridLines="0" workbookViewId="0">
      <selection activeCell="C4" sqref="C4"/>
    </sheetView>
  </sheetViews>
  <sheetFormatPr defaultRowHeight="15" x14ac:dyDescent="0.25"/>
  <cols>
    <col min="1" max="1" width="63.28515625" customWidth="1"/>
    <col min="2" max="2" width="16.28515625" style="115" customWidth="1"/>
    <col min="3" max="3" width="29.28515625" style="113" customWidth="1"/>
    <col min="4" max="4" width="14.7109375" style="96" customWidth="1"/>
    <col min="5" max="5" width="19.7109375" style="9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94" t="s">
        <v>397</v>
      </c>
      <c r="B1" s="112"/>
      <c r="G1" s="224"/>
    </row>
    <row r="2" spans="1:15" ht="16.5" thickTop="1" thickBot="1" x14ac:dyDescent="0.3">
      <c r="A2" s="166" t="s">
        <v>3</v>
      </c>
      <c r="B2" s="114">
        <v>100100</v>
      </c>
      <c r="G2" s="224"/>
    </row>
    <row r="3" spans="1:15" ht="26.25" customHeight="1" thickTop="1" thickBot="1" x14ac:dyDescent="0.3">
      <c r="G3" s="225"/>
    </row>
    <row r="4" spans="1:15" s="95" customFormat="1" ht="31.5" thickTop="1" thickBot="1" x14ac:dyDescent="0.3">
      <c r="A4" s="128" t="s">
        <v>6</v>
      </c>
      <c r="B4" s="129" t="s">
        <v>11</v>
      </c>
      <c r="C4" s="129" t="s">
        <v>16</v>
      </c>
      <c r="D4" s="130" t="s">
        <v>10</v>
      </c>
      <c r="E4" s="129" t="s">
        <v>7</v>
      </c>
      <c r="F4" s="129" t="s">
        <v>12</v>
      </c>
      <c r="G4" s="116" t="s">
        <v>256</v>
      </c>
      <c r="H4"/>
      <c r="I4"/>
      <c r="J4"/>
      <c r="K4"/>
      <c r="L4"/>
      <c r="M4"/>
      <c r="N4"/>
      <c r="O4"/>
    </row>
    <row r="5" spans="1:15" s="111" customFormat="1" ht="90.75" thickTop="1" x14ac:dyDescent="0.25">
      <c r="A5" s="117" t="s">
        <v>310</v>
      </c>
      <c r="B5" s="118" t="s">
        <v>394</v>
      </c>
      <c r="C5" s="118" t="s">
        <v>439</v>
      </c>
      <c r="D5" s="119">
        <v>42933</v>
      </c>
      <c r="E5" s="118">
        <v>10</v>
      </c>
      <c r="F5" s="118">
        <v>10</v>
      </c>
      <c r="G5" s="120">
        <v>270.7</v>
      </c>
      <c r="H5"/>
      <c r="I5"/>
      <c r="J5"/>
      <c r="K5"/>
      <c r="L5"/>
      <c r="M5"/>
      <c r="N5"/>
      <c r="O5"/>
    </row>
    <row r="6" spans="1:15" s="111" customFormat="1" ht="45" x14ac:dyDescent="0.25">
      <c r="A6" s="117" t="s">
        <v>318</v>
      </c>
      <c r="B6" s="118" t="s">
        <v>393</v>
      </c>
      <c r="C6" s="118" t="s">
        <v>439</v>
      </c>
      <c r="D6" s="119">
        <v>42933</v>
      </c>
      <c r="E6" s="118">
        <v>20</v>
      </c>
      <c r="F6" s="118">
        <v>20</v>
      </c>
      <c r="G6" s="121">
        <v>31.8</v>
      </c>
      <c r="H6"/>
      <c r="I6"/>
      <c r="J6"/>
      <c r="K6"/>
      <c r="L6"/>
      <c r="M6"/>
      <c r="N6"/>
      <c r="O6"/>
    </row>
    <row r="7" spans="1:15" s="111" customFormat="1" ht="45.75" thickBot="1" x14ac:dyDescent="0.3">
      <c r="A7" s="117" t="s">
        <v>318</v>
      </c>
      <c r="B7" s="118" t="s">
        <v>393</v>
      </c>
      <c r="C7" s="118" t="s">
        <v>439</v>
      </c>
      <c r="D7" s="119">
        <v>42933</v>
      </c>
      <c r="E7" s="118">
        <v>30</v>
      </c>
      <c r="F7" s="118">
        <v>30</v>
      </c>
      <c r="G7" s="121">
        <v>47.7</v>
      </c>
      <c r="H7"/>
      <c r="I7"/>
      <c r="J7"/>
      <c r="K7"/>
      <c r="L7"/>
      <c r="M7"/>
      <c r="N7"/>
      <c r="O7"/>
    </row>
    <row r="8" spans="1:15" s="125" customFormat="1" ht="16.5" thickTop="1" thickBot="1" x14ac:dyDescent="0.3">
      <c r="A8" s="122" t="s">
        <v>249</v>
      </c>
      <c r="B8" s="97"/>
      <c r="C8" s="97"/>
      <c r="D8" s="97"/>
      <c r="E8" s="97"/>
      <c r="F8" s="123"/>
      <c r="G8" s="124">
        <v>350.2</v>
      </c>
      <c r="H8"/>
      <c r="I8"/>
      <c r="J8"/>
      <c r="K8"/>
      <c r="L8"/>
      <c r="M8"/>
      <c r="N8"/>
      <c r="O8"/>
    </row>
    <row r="9" spans="1:15" s="125" customFormat="1" ht="15.75" thickTop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126" customFormat="1" ht="16.5" thickTop="1" thickBot="1" x14ac:dyDescent="0.3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5.75" thickTop="1" x14ac:dyDescent="0.25">
      <c r="B11"/>
      <c r="C11"/>
      <c r="D11"/>
      <c r="E11"/>
    </row>
    <row r="12" spans="1:15" ht="16.5" thickTop="1" thickBot="1" x14ac:dyDescent="0.3">
      <c r="B12"/>
      <c r="C12"/>
      <c r="D12"/>
      <c r="E12"/>
    </row>
    <row r="13" spans="1:15" ht="15.75" thickTop="1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5/2/OZVPH/ETjLpPFiPFlbAIe+JBfDjeMYLVablvbMPQMh78pkSxZh3ljRfWvoBVWV1VmEj2pQoABmE1dSfm8w==" saltValue="295OaZvCEP2CnfG6WWZZS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workbookViewId="0">
      <selection activeCell="C4" sqref="C4"/>
    </sheetView>
  </sheetViews>
  <sheetFormatPr defaultRowHeight="15" x14ac:dyDescent="0.25"/>
  <cols>
    <col min="1" max="1" width="63.28515625" customWidth="1"/>
    <col min="2" max="2" width="16.28515625" style="160" customWidth="1"/>
    <col min="3" max="3" width="29.28515625" style="113" customWidth="1"/>
    <col min="4" max="4" width="14.7109375" style="96" customWidth="1"/>
    <col min="5" max="5" width="19.7109375" style="9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94" t="s">
        <v>409</v>
      </c>
      <c r="B1" s="112"/>
      <c r="G1" s="224"/>
    </row>
    <row r="2" spans="1:15" ht="16.5" thickTop="1" thickBot="1" x14ac:dyDescent="0.3">
      <c r="A2" s="161" t="s">
        <v>3</v>
      </c>
      <c r="B2" s="114">
        <v>100600</v>
      </c>
      <c r="G2" s="224"/>
    </row>
    <row r="3" spans="1:15" ht="26.25" customHeight="1" thickTop="1" thickBot="1" x14ac:dyDescent="0.3">
      <c r="G3" s="225"/>
    </row>
    <row r="4" spans="1:15" s="95" customFormat="1" ht="31.5" thickTop="1" thickBot="1" x14ac:dyDescent="0.3">
      <c r="A4" s="128" t="s">
        <v>6</v>
      </c>
      <c r="B4" s="129" t="s">
        <v>11</v>
      </c>
      <c r="C4" s="129" t="s">
        <v>16</v>
      </c>
      <c r="D4" s="130" t="s">
        <v>10</v>
      </c>
      <c r="E4" s="129" t="s">
        <v>7</v>
      </c>
      <c r="F4" s="129" t="s">
        <v>12</v>
      </c>
      <c r="G4" s="116" t="s">
        <v>256</v>
      </c>
      <c r="H4"/>
      <c r="I4"/>
      <c r="J4"/>
      <c r="K4"/>
      <c r="L4"/>
      <c r="M4"/>
      <c r="N4"/>
      <c r="O4"/>
    </row>
    <row r="5" spans="1:15" s="111" customFormat="1" ht="60.75" thickTop="1" x14ac:dyDescent="0.25">
      <c r="A5" s="117" t="s">
        <v>287</v>
      </c>
      <c r="B5" s="118" t="s">
        <v>451</v>
      </c>
      <c r="C5" s="118" t="s">
        <v>439</v>
      </c>
      <c r="D5" s="119">
        <v>42992</v>
      </c>
      <c r="E5" s="118">
        <v>1</v>
      </c>
      <c r="F5" s="118">
        <v>1</v>
      </c>
      <c r="G5" s="120">
        <v>334.99</v>
      </c>
      <c r="H5"/>
      <c r="I5"/>
      <c r="J5"/>
      <c r="K5"/>
      <c r="L5"/>
      <c r="M5"/>
      <c r="N5"/>
      <c r="O5"/>
    </row>
    <row r="6" spans="1:15" s="111" customFormat="1" ht="30" x14ac:dyDescent="0.25">
      <c r="A6" s="117" t="s">
        <v>285</v>
      </c>
      <c r="B6" s="118" t="s">
        <v>454</v>
      </c>
      <c r="C6" s="118" t="s">
        <v>439</v>
      </c>
      <c r="D6" s="119">
        <v>42992</v>
      </c>
      <c r="E6" s="118">
        <v>5</v>
      </c>
      <c r="F6" s="118">
        <v>5</v>
      </c>
      <c r="G6" s="121">
        <v>4.9000000000000004</v>
      </c>
      <c r="H6"/>
      <c r="I6"/>
      <c r="J6"/>
      <c r="K6"/>
      <c r="L6"/>
      <c r="M6"/>
      <c r="N6"/>
      <c r="O6"/>
    </row>
    <row r="7" spans="1:15" s="111" customFormat="1" ht="30" x14ac:dyDescent="0.25">
      <c r="A7" s="117" t="s">
        <v>286</v>
      </c>
      <c r="B7" s="118" t="s">
        <v>453</v>
      </c>
      <c r="C7" s="118" t="s">
        <v>439</v>
      </c>
      <c r="D7" s="119">
        <v>42992</v>
      </c>
      <c r="E7" s="118">
        <v>5</v>
      </c>
      <c r="F7" s="118">
        <v>5</v>
      </c>
      <c r="G7" s="121">
        <v>13.049999999999999</v>
      </c>
      <c r="H7"/>
      <c r="I7"/>
      <c r="J7"/>
      <c r="K7"/>
      <c r="L7"/>
      <c r="M7"/>
      <c r="N7"/>
      <c r="O7"/>
    </row>
    <row r="8" spans="1:15" s="125" customFormat="1" ht="45.75" thickBot="1" x14ac:dyDescent="0.3">
      <c r="A8" s="117" t="s">
        <v>410</v>
      </c>
      <c r="B8" s="118" t="s">
        <v>453</v>
      </c>
      <c r="C8" s="118" t="s">
        <v>439</v>
      </c>
      <c r="D8" s="119">
        <v>42992</v>
      </c>
      <c r="E8" s="118">
        <v>2</v>
      </c>
      <c r="F8" s="118">
        <v>2</v>
      </c>
      <c r="G8" s="121">
        <v>67.08</v>
      </c>
      <c r="H8"/>
      <c r="I8"/>
      <c r="J8"/>
      <c r="K8"/>
      <c r="L8"/>
      <c r="M8"/>
      <c r="N8"/>
      <c r="O8"/>
    </row>
    <row r="9" spans="1:15" s="125" customFormat="1" ht="16.5" thickTop="1" thickBot="1" x14ac:dyDescent="0.3">
      <c r="A9" s="122" t="s">
        <v>249</v>
      </c>
      <c r="B9" s="97"/>
      <c r="C9" s="97"/>
      <c r="D9" s="97"/>
      <c r="E9" s="97"/>
      <c r="F9" s="123"/>
      <c r="G9" s="124">
        <v>420.02</v>
      </c>
      <c r="H9"/>
      <c r="I9"/>
      <c r="J9"/>
      <c r="K9"/>
      <c r="L9"/>
      <c r="M9"/>
      <c r="N9"/>
      <c r="O9"/>
    </row>
    <row r="10" spans="1:15" s="126" customFormat="1" ht="15.75" thickTop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f6B8PiQRNBpFsUIAGjVeJsmIMHoX4hinqRkMOZkRDzdm6VSjD7elDc581+txtR5j7pzqP+HMC6XrhcHiPeZ3EA==" saltValue="76um4iGkuKXBY43eTHdtw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theme="0"/>
  </sheetPr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115" customWidth="1"/>
    <col min="3" max="3" width="29.28515625" style="113" customWidth="1"/>
    <col min="4" max="4" width="14.7109375" style="96" customWidth="1"/>
    <col min="5" max="5" width="19.7109375" style="9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94" t="s">
        <v>257</v>
      </c>
      <c r="B1" s="112"/>
      <c r="G1" s="224"/>
    </row>
    <row r="2" spans="1:15" ht="16.5" thickTop="1" thickBot="1" x14ac:dyDescent="0.3">
      <c r="A2" s="166" t="s">
        <v>3</v>
      </c>
      <c r="B2" s="114">
        <v>130000</v>
      </c>
      <c r="G2" s="224"/>
    </row>
    <row r="3" spans="1:15" ht="26.25" customHeight="1" thickTop="1" thickBot="1" x14ac:dyDescent="0.3">
      <c r="G3" s="225"/>
    </row>
    <row r="4" spans="1:15" s="95" customFormat="1" ht="31.5" thickTop="1" thickBot="1" x14ac:dyDescent="0.3">
      <c r="A4" s="128" t="s">
        <v>6</v>
      </c>
      <c r="B4" s="129" t="s">
        <v>11</v>
      </c>
      <c r="C4" s="129" t="s">
        <v>16</v>
      </c>
      <c r="D4" s="130" t="s">
        <v>10</v>
      </c>
      <c r="E4" s="129" t="s">
        <v>7</v>
      </c>
      <c r="F4" s="129" t="s">
        <v>12</v>
      </c>
      <c r="G4" s="116" t="s">
        <v>256</v>
      </c>
      <c r="H4"/>
      <c r="I4"/>
      <c r="J4"/>
      <c r="K4"/>
      <c r="L4"/>
      <c r="M4"/>
      <c r="N4"/>
      <c r="O4"/>
    </row>
    <row r="5" spans="1:15" s="111" customFormat="1" ht="45.75" thickTop="1" x14ac:dyDescent="0.25">
      <c r="A5" s="117" t="s">
        <v>281</v>
      </c>
      <c r="B5" s="118" t="s">
        <v>393</v>
      </c>
      <c r="C5" s="118" t="s">
        <v>439</v>
      </c>
      <c r="D5" s="119">
        <v>42933</v>
      </c>
      <c r="E5" s="118">
        <v>2</v>
      </c>
      <c r="F5" s="118">
        <v>2</v>
      </c>
      <c r="G5" s="120">
        <v>67.08</v>
      </c>
      <c r="H5"/>
      <c r="I5"/>
      <c r="J5"/>
      <c r="K5"/>
      <c r="L5"/>
      <c r="M5"/>
      <c r="N5"/>
      <c r="O5"/>
    </row>
    <row r="6" spans="1:15" s="111" customFormat="1" ht="45" x14ac:dyDescent="0.25">
      <c r="A6" s="117" t="s">
        <v>304</v>
      </c>
      <c r="B6" s="118" t="s">
        <v>393</v>
      </c>
      <c r="C6" s="118" t="s">
        <v>439</v>
      </c>
      <c r="D6" s="119">
        <v>42933</v>
      </c>
      <c r="E6" s="118">
        <v>1</v>
      </c>
      <c r="F6" s="118">
        <v>1</v>
      </c>
      <c r="G6" s="121">
        <v>160</v>
      </c>
      <c r="H6"/>
      <c r="I6"/>
      <c r="J6"/>
      <c r="K6"/>
      <c r="L6"/>
      <c r="M6"/>
      <c r="N6"/>
      <c r="O6"/>
    </row>
    <row r="7" spans="1:15" s="111" customFormat="1" ht="60" x14ac:dyDescent="0.25">
      <c r="A7" s="117" t="s">
        <v>282</v>
      </c>
      <c r="B7" s="118" t="s">
        <v>394</v>
      </c>
      <c r="C7" s="118" t="s">
        <v>439</v>
      </c>
      <c r="D7" s="119">
        <v>42933</v>
      </c>
      <c r="E7" s="118">
        <v>2</v>
      </c>
      <c r="F7" s="118">
        <v>2</v>
      </c>
      <c r="G7" s="121">
        <v>13.14</v>
      </c>
      <c r="H7"/>
      <c r="I7"/>
      <c r="J7"/>
      <c r="K7"/>
      <c r="L7"/>
      <c r="M7"/>
      <c r="N7"/>
      <c r="O7"/>
    </row>
    <row r="8" spans="1:15" s="125" customFormat="1" ht="45" x14ac:dyDescent="0.25">
      <c r="A8" s="117" t="s">
        <v>292</v>
      </c>
      <c r="B8" s="118" t="s">
        <v>394</v>
      </c>
      <c r="C8" s="118" t="s">
        <v>439</v>
      </c>
      <c r="D8" s="119">
        <v>42933</v>
      </c>
      <c r="E8" s="118">
        <v>30</v>
      </c>
      <c r="F8" s="118">
        <v>30</v>
      </c>
      <c r="G8" s="121">
        <v>33</v>
      </c>
      <c r="H8"/>
      <c r="I8"/>
      <c r="J8"/>
      <c r="K8"/>
      <c r="L8"/>
      <c r="M8"/>
      <c r="N8"/>
      <c r="O8"/>
    </row>
    <row r="9" spans="1:15" s="125" customFormat="1" ht="45" x14ac:dyDescent="0.25">
      <c r="A9" s="117" t="s">
        <v>303</v>
      </c>
      <c r="B9" s="118" t="s">
        <v>394</v>
      </c>
      <c r="C9" s="118" t="s">
        <v>439</v>
      </c>
      <c r="D9" s="119">
        <v>42933</v>
      </c>
      <c r="E9" s="118">
        <v>5</v>
      </c>
      <c r="F9" s="118">
        <v>5</v>
      </c>
      <c r="G9" s="121">
        <v>2006.5</v>
      </c>
      <c r="H9"/>
      <c r="I9"/>
      <c r="J9"/>
      <c r="K9"/>
      <c r="L9"/>
      <c r="M9"/>
      <c r="N9"/>
      <c r="O9"/>
    </row>
    <row r="10" spans="1:15" s="126" customFormat="1" ht="30" x14ac:dyDescent="0.25">
      <c r="A10" s="117" t="s">
        <v>311</v>
      </c>
      <c r="B10" s="118" t="s">
        <v>394</v>
      </c>
      <c r="C10" s="118" t="s">
        <v>439</v>
      </c>
      <c r="D10" s="119">
        <v>42933</v>
      </c>
      <c r="E10" s="118">
        <v>1</v>
      </c>
      <c r="F10" s="118">
        <v>1</v>
      </c>
      <c r="G10" s="121">
        <v>0.6</v>
      </c>
      <c r="H10"/>
      <c r="I10"/>
      <c r="J10"/>
      <c r="K10"/>
      <c r="L10"/>
      <c r="M10"/>
      <c r="N10"/>
      <c r="O10"/>
    </row>
    <row r="11" spans="1:15" ht="30" x14ac:dyDescent="0.25">
      <c r="A11" s="117" t="s">
        <v>312</v>
      </c>
      <c r="B11" s="118" t="s">
        <v>394</v>
      </c>
      <c r="C11" s="118" t="s">
        <v>439</v>
      </c>
      <c r="D11" s="119">
        <v>42933</v>
      </c>
      <c r="E11" s="118">
        <v>1</v>
      </c>
      <c r="F11" s="118">
        <v>1</v>
      </c>
      <c r="G11" s="121">
        <v>0.6</v>
      </c>
    </row>
    <row r="12" spans="1:15" ht="30" x14ac:dyDescent="0.25">
      <c r="A12" s="117" t="s">
        <v>313</v>
      </c>
      <c r="B12" s="118" t="s">
        <v>394</v>
      </c>
      <c r="C12" s="118" t="s">
        <v>439</v>
      </c>
      <c r="D12" s="119">
        <v>42933</v>
      </c>
      <c r="E12" s="118">
        <v>1</v>
      </c>
      <c r="F12" s="118">
        <v>1</v>
      </c>
      <c r="G12" s="121">
        <v>0.6</v>
      </c>
    </row>
    <row r="13" spans="1:15" ht="30" x14ac:dyDescent="0.25">
      <c r="A13" s="117" t="s">
        <v>160</v>
      </c>
      <c r="B13" s="118" t="s">
        <v>394</v>
      </c>
      <c r="C13" s="118" t="s">
        <v>439</v>
      </c>
      <c r="D13" s="119">
        <v>42933</v>
      </c>
      <c r="E13" s="118">
        <v>20</v>
      </c>
      <c r="F13" s="118">
        <v>20</v>
      </c>
      <c r="G13" s="121">
        <v>28.599999999999998</v>
      </c>
    </row>
    <row r="14" spans="1:15" ht="30" x14ac:dyDescent="0.25">
      <c r="A14" s="117" t="s">
        <v>330</v>
      </c>
      <c r="B14" s="118" t="s">
        <v>394</v>
      </c>
      <c r="C14" s="118" t="s">
        <v>439</v>
      </c>
      <c r="D14" s="119">
        <v>42933</v>
      </c>
      <c r="E14" s="118">
        <v>20</v>
      </c>
      <c r="F14" s="118">
        <v>20</v>
      </c>
      <c r="G14" s="121">
        <v>30.4</v>
      </c>
    </row>
    <row r="15" spans="1:15" ht="60" x14ac:dyDescent="0.25">
      <c r="A15" s="117" t="s">
        <v>348</v>
      </c>
      <c r="B15" s="118" t="s">
        <v>394</v>
      </c>
      <c r="C15" s="118" t="s">
        <v>439</v>
      </c>
      <c r="D15" s="119">
        <v>42933</v>
      </c>
      <c r="E15" s="118">
        <v>2</v>
      </c>
      <c r="F15" s="118">
        <v>2</v>
      </c>
      <c r="G15" s="121">
        <v>24.4</v>
      </c>
    </row>
    <row r="16" spans="1:15" ht="60" x14ac:dyDescent="0.25">
      <c r="A16" s="117" t="s">
        <v>359</v>
      </c>
      <c r="B16" s="118" t="s">
        <v>394</v>
      </c>
      <c r="C16" s="118" t="s">
        <v>439</v>
      </c>
      <c r="D16" s="119">
        <v>42933</v>
      </c>
      <c r="E16" s="118">
        <v>8</v>
      </c>
      <c r="F16" s="118">
        <v>8</v>
      </c>
      <c r="G16" s="121">
        <v>373.04</v>
      </c>
    </row>
    <row r="17" spans="1:7" ht="60" x14ac:dyDescent="0.25">
      <c r="A17" s="117" t="s">
        <v>360</v>
      </c>
      <c r="B17" s="118" t="s">
        <v>394</v>
      </c>
      <c r="C17" s="118" t="s">
        <v>439</v>
      </c>
      <c r="D17" s="119">
        <v>42933</v>
      </c>
      <c r="E17" s="118">
        <v>3</v>
      </c>
      <c r="F17" s="118">
        <v>3</v>
      </c>
      <c r="G17" s="121">
        <v>74.25</v>
      </c>
    </row>
    <row r="18" spans="1:7" ht="60" x14ac:dyDescent="0.25">
      <c r="A18" s="117" t="s">
        <v>361</v>
      </c>
      <c r="B18" s="118" t="s">
        <v>394</v>
      </c>
      <c r="C18" s="118" t="s">
        <v>439</v>
      </c>
      <c r="D18" s="119">
        <v>42933</v>
      </c>
      <c r="E18" s="118">
        <v>7</v>
      </c>
      <c r="F18" s="118">
        <v>7</v>
      </c>
      <c r="G18" s="121">
        <v>173.25</v>
      </c>
    </row>
    <row r="19" spans="1:7" ht="60" x14ac:dyDescent="0.25">
      <c r="A19" s="117" t="s">
        <v>362</v>
      </c>
      <c r="B19" s="118" t="s">
        <v>394</v>
      </c>
      <c r="C19" s="118" t="s">
        <v>439</v>
      </c>
      <c r="D19" s="119">
        <v>42933</v>
      </c>
      <c r="E19" s="118">
        <v>5</v>
      </c>
      <c r="F19" s="118">
        <v>5</v>
      </c>
      <c r="G19" s="121">
        <v>234.35</v>
      </c>
    </row>
    <row r="20" spans="1:7" ht="60" x14ac:dyDescent="0.25">
      <c r="A20" s="117" t="s">
        <v>363</v>
      </c>
      <c r="B20" s="118" t="s">
        <v>394</v>
      </c>
      <c r="C20" s="118" t="s">
        <v>439</v>
      </c>
      <c r="D20" s="119">
        <v>42933</v>
      </c>
      <c r="E20" s="118">
        <v>3</v>
      </c>
      <c r="F20" s="118">
        <v>3</v>
      </c>
      <c r="G20" s="121">
        <v>74.25</v>
      </c>
    </row>
    <row r="21" spans="1:7" ht="60" x14ac:dyDescent="0.25">
      <c r="A21" s="117" t="s">
        <v>364</v>
      </c>
      <c r="B21" s="118" t="s">
        <v>394</v>
      </c>
      <c r="C21" s="118" t="s">
        <v>439</v>
      </c>
      <c r="D21" s="119">
        <v>42933</v>
      </c>
      <c r="E21" s="118">
        <v>3</v>
      </c>
      <c r="F21" s="118">
        <v>3</v>
      </c>
      <c r="G21" s="121">
        <v>74.25</v>
      </c>
    </row>
    <row r="22" spans="1:7" ht="60" x14ac:dyDescent="0.25">
      <c r="A22" s="117" t="s">
        <v>365</v>
      </c>
      <c r="B22" s="118" t="s">
        <v>394</v>
      </c>
      <c r="C22" s="118" t="s">
        <v>439</v>
      </c>
      <c r="D22" s="119">
        <v>42933</v>
      </c>
      <c r="E22" s="118">
        <v>3</v>
      </c>
      <c r="F22" s="118">
        <v>3</v>
      </c>
      <c r="G22" s="121">
        <v>74.25</v>
      </c>
    </row>
    <row r="23" spans="1:7" ht="60" x14ac:dyDescent="0.25">
      <c r="A23" s="117" t="s">
        <v>366</v>
      </c>
      <c r="B23" s="118" t="s">
        <v>394</v>
      </c>
      <c r="C23" s="118" t="s">
        <v>439</v>
      </c>
      <c r="D23" s="119">
        <v>42933</v>
      </c>
      <c r="E23" s="118">
        <v>4</v>
      </c>
      <c r="F23" s="118">
        <v>4</v>
      </c>
      <c r="G23" s="121">
        <v>99</v>
      </c>
    </row>
    <row r="24" spans="1:7" ht="60" x14ac:dyDescent="0.25">
      <c r="A24" s="117" t="s">
        <v>367</v>
      </c>
      <c r="B24" s="118" t="s">
        <v>394</v>
      </c>
      <c r="C24" s="118" t="s">
        <v>439</v>
      </c>
      <c r="D24" s="119">
        <v>42933</v>
      </c>
      <c r="E24" s="118">
        <v>4</v>
      </c>
      <c r="F24" s="118">
        <v>4</v>
      </c>
      <c r="G24" s="121">
        <v>99</v>
      </c>
    </row>
    <row r="25" spans="1:7" ht="60" x14ac:dyDescent="0.25">
      <c r="A25" s="117" t="s">
        <v>373</v>
      </c>
      <c r="B25" s="118" t="s">
        <v>394</v>
      </c>
      <c r="C25" s="118" t="s">
        <v>439</v>
      </c>
      <c r="D25" s="119">
        <v>42933</v>
      </c>
      <c r="E25" s="118">
        <v>3</v>
      </c>
      <c r="F25" s="118">
        <v>3</v>
      </c>
      <c r="G25" s="121">
        <v>74.25</v>
      </c>
    </row>
    <row r="26" spans="1:7" ht="60" x14ac:dyDescent="0.25">
      <c r="A26" s="117" t="s">
        <v>287</v>
      </c>
      <c r="B26" s="118" t="s">
        <v>387</v>
      </c>
      <c r="C26" s="118" t="s">
        <v>439</v>
      </c>
      <c r="D26" s="119">
        <v>42933</v>
      </c>
      <c r="E26" s="118">
        <v>1</v>
      </c>
      <c r="F26" s="118">
        <v>1</v>
      </c>
      <c r="G26" s="121">
        <v>334.99</v>
      </c>
    </row>
    <row r="27" spans="1:7" ht="75" x14ac:dyDescent="0.25">
      <c r="A27" s="117" t="s">
        <v>336</v>
      </c>
      <c r="B27" s="118" t="s">
        <v>388</v>
      </c>
      <c r="C27" s="118" t="s">
        <v>439</v>
      </c>
      <c r="D27" s="119">
        <v>42933</v>
      </c>
      <c r="E27" s="118">
        <v>20</v>
      </c>
      <c r="F27" s="118">
        <v>20</v>
      </c>
      <c r="G27" s="121">
        <v>207.60000000000002</v>
      </c>
    </row>
    <row r="28" spans="1:7" ht="60" x14ac:dyDescent="0.25">
      <c r="A28" s="117" t="s">
        <v>354</v>
      </c>
      <c r="B28" s="118" t="s">
        <v>388</v>
      </c>
      <c r="C28" s="118" t="s">
        <v>485</v>
      </c>
      <c r="D28" s="119">
        <v>42933</v>
      </c>
      <c r="E28" s="118">
        <v>3</v>
      </c>
      <c r="F28" s="118">
        <v>3</v>
      </c>
      <c r="G28" s="121">
        <v>56.67</v>
      </c>
    </row>
    <row r="29" spans="1:7" ht="60" x14ac:dyDescent="0.25">
      <c r="A29" s="117" t="s">
        <v>355</v>
      </c>
      <c r="B29" s="118" t="s">
        <v>388</v>
      </c>
      <c r="C29" s="118" t="s">
        <v>485</v>
      </c>
      <c r="D29" s="119">
        <v>42933</v>
      </c>
      <c r="E29" s="118">
        <v>7</v>
      </c>
      <c r="F29" s="118">
        <v>7</v>
      </c>
      <c r="G29" s="121">
        <v>115.14999999999999</v>
      </c>
    </row>
    <row r="30" spans="1:7" ht="60" x14ac:dyDescent="0.25">
      <c r="A30" s="117" t="s">
        <v>356</v>
      </c>
      <c r="B30" s="118" t="s">
        <v>388</v>
      </c>
      <c r="C30" s="118" t="s">
        <v>485</v>
      </c>
      <c r="D30" s="119">
        <v>42933</v>
      </c>
      <c r="E30" s="118">
        <v>5</v>
      </c>
      <c r="F30" s="118">
        <v>5</v>
      </c>
      <c r="G30" s="121">
        <v>100</v>
      </c>
    </row>
    <row r="31" spans="1:7" ht="60" x14ac:dyDescent="0.25">
      <c r="A31" s="117" t="s">
        <v>357</v>
      </c>
      <c r="B31" s="118" t="s">
        <v>388</v>
      </c>
      <c r="C31" s="118" t="s">
        <v>485</v>
      </c>
      <c r="D31" s="119">
        <v>42933</v>
      </c>
      <c r="E31" s="118">
        <v>3</v>
      </c>
      <c r="F31" s="118">
        <v>3</v>
      </c>
      <c r="G31" s="121">
        <v>60</v>
      </c>
    </row>
    <row r="32" spans="1:7" ht="60" x14ac:dyDescent="0.25">
      <c r="A32" s="117" t="s">
        <v>358</v>
      </c>
      <c r="B32" s="118" t="s">
        <v>388</v>
      </c>
      <c r="C32" s="118" t="s">
        <v>439</v>
      </c>
      <c r="D32" s="119">
        <v>42933</v>
      </c>
      <c r="E32" s="118">
        <v>8</v>
      </c>
      <c r="F32" s="118">
        <v>8</v>
      </c>
      <c r="G32" s="121">
        <v>357.12</v>
      </c>
    </row>
    <row r="33" spans="1:7" ht="30" x14ac:dyDescent="0.25">
      <c r="A33" s="117" t="s">
        <v>284</v>
      </c>
      <c r="B33" s="118" t="s">
        <v>391</v>
      </c>
      <c r="C33" s="118" t="s">
        <v>439</v>
      </c>
      <c r="D33" s="119">
        <v>42933</v>
      </c>
      <c r="E33" s="118">
        <v>74</v>
      </c>
      <c r="F33" s="118">
        <v>74</v>
      </c>
      <c r="G33" s="121">
        <v>74</v>
      </c>
    </row>
    <row r="34" spans="1:7" ht="30" x14ac:dyDescent="0.25">
      <c r="A34" s="117" t="s">
        <v>285</v>
      </c>
      <c r="B34" s="118" t="s">
        <v>391</v>
      </c>
      <c r="C34" s="118" t="s">
        <v>439</v>
      </c>
      <c r="D34" s="119">
        <v>42933</v>
      </c>
      <c r="E34" s="118">
        <v>74</v>
      </c>
      <c r="F34" s="118">
        <v>74</v>
      </c>
      <c r="G34" s="121">
        <v>72.52</v>
      </c>
    </row>
    <row r="35" spans="1:7" ht="60" x14ac:dyDescent="0.25">
      <c r="A35" s="117" t="s">
        <v>279</v>
      </c>
      <c r="B35" s="118" t="s">
        <v>393</v>
      </c>
      <c r="C35" s="118" t="s">
        <v>439</v>
      </c>
      <c r="D35" s="119">
        <v>42933</v>
      </c>
      <c r="E35" s="118">
        <v>5</v>
      </c>
      <c r="F35" s="118">
        <v>5</v>
      </c>
      <c r="G35" s="121">
        <v>105.5</v>
      </c>
    </row>
    <row r="36" spans="1:7" ht="30" x14ac:dyDescent="0.25">
      <c r="A36" s="117" t="s">
        <v>286</v>
      </c>
      <c r="B36" s="118" t="s">
        <v>393</v>
      </c>
      <c r="C36" s="118" t="s">
        <v>439</v>
      </c>
      <c r="D36" s="119">
        <v>42933</v>
      </c>
      <c r="E36" s="118">
        <v>74</v>
      </c>
      <c r="F36" s="118">
        <v>74</v>
      </c>
      <c r="G36" s="121">
        <v>193.14</v>
      </c>
    </row>
    <row r="37" spans="1:7" ht="30" x14ac:dyDescent="0.25">
      <c r="A37" s="117" t="s">
        <v>306</v>
      </c>
      <c r="B37" s="118" t="s">
        <v>393</v>
      </c>
      <c r="C37" s="118" t="s">
        <v>439</v>
      </c>
      <c r="D37" s="119">
        <v>42933</v>
      </c>
      <c r="E37" s="118">
        <v>1</v>
      </c>
      <c r="F37" s="118">
        <v>1</v>
      </c>
      <c r="G37" s="121">
        <v>6.99</v>
      </c>
    </row>
    <row r="38" spans="1:7" ht="45" x14ac:dyDescent="0.25">
      <c r="A38" s="117" t="s">
        <v>307</v>
      </c>
      <c r="B38" s="118" t="s">
        <v>393</v>
      </c>
      <c r="C38" s="118" t="s">
        <v>439</v>
      </c>
      <c r="D38" s="119">
        <v>42933</v>
      </c>
      <c r="E38" s="118">
        <v>1</v>
      </c>
      <c r="F38" s="118">
        <v>1</v>
      </c>
      <c r="G38" s="121">
        <v>15</v>
      </c>
    </row>
    <row r="39" spans="1:7" ht="30" x14ac:dyDescent="0.25">
      <c r="A39" s="117" t="s">
        <v>314</v>
      </c>
      <c r="B39" s="118" t="s">
        <v>393</v>
      </c>
      <c r="C39" s="118" t="s">
        <v>439</v>
      </c>
      <c r="D39" s="119">
        <v>42933</v>
      </c>
      <c r="E39" s="118">
        <v>3</v>
      </c>
      <c r="F39" s="118">
        <v>3</v>
      </c>
      <c r="G39" s="121">
        <v>3.4799999999999995</v>
      </c>
    </row>
    <row r="40" spans="1:7" ht="30.75" thickBot="1" x14ac:dyDescent="0.3">
      <c r="A40" s="117" t="s">
        <v>161</v>
      </c>
      <c r="B40" s="118" t="s">
        <v>393</v>
      </c>
      <c r="C40" s="118" t="s">
        <v>439</v>
      </c>
      <c r="D40" s="119">
        <v>42933</v>
      </c>
      <c r="E40" s="118">
        <v>20</v>
      </c>
      <c r="F40" s="118">
        <v>20</v>
      </c>
      <c r="G40" s="121">
        <v>31.200000000000003</v>
      </c>
    </row>
    <row r="41" spans="1:7" ht="16.5" thickTop="1" thickBot="1" x14ac:dyDescent="0.3">
      <c r="A41" s="122" t="s">
        <v>249</v>
      </c>
      <c r="B41" s="97"/>
      <c r="C41" s="97"/>
      <c r="D41" s="97"/>
      <c r="E41" s="97"/>
      <c r="F41" s="123"/>
      <c r="G41" s="124">
        <v>5448.1699999999992</v>
      </c>
    </row>
    <row r="42" spans="1:7" ht="15.75" thickTop="1" x14ac:dyDescent="0.25">
      <c r="B42"/>
      <c r="C42"/>
      <c r="D42"/>
      <c r="E42"/>
    </row>
    <row r="43" spans="1:7" x14ac:dyDescent="0.25">
      <c r="B43"/>
      <c r="C43"/>
      <c r="D43"/>
      <c r="E43"/>
    </row>
    <row r="44" spans="1:7" x14ac:dyDescent="0.25">
      <c r="B44"/>
      <c r="C44"/>
      <c r="D44"/>
      <c r="E44"/>
    </row>
    <row r="45" spans="1:7" x14ac:dyDescent="0.25">
      <c r="B45"/>
      <c r="C45"/>
      <c r="D45"/>
      <c r="E45"/>
    </row>
    <row r="46" spans="1:7" x14ac:dyDescent="0.25">
      <c r="B46"/>
      <c r="C46"/>
      <c r="D46"/>
      <c r="E46"/>
    </row>
    <row r="47" spans="1:7" x14ac:dyDescent="0.25">
      <c r="B47"/>
      <c r="C47"/>
      <c r="D47"/>
      <c r="E47"/>
    </row>
    <row r="48" spans="1:7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0WREpmuJtUKSVureKTCI1OmT91c1tMJ6YbfVdN9udXCE6A3Z+hZRFUILFxquj+K0qctxtF8gZ6AkZgNhK6MDAQ==" saltValue="79NODsLHpqEItnTdpDUi2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theme="0"/>
  </sheetPr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115" customWidth="1"/>
    <col min="3" max="3" width="29.28515625" style="113" customWidth="1"/>
    <col min="4" max="4" width="14.7109375" style="96" customWidth="1"/>
    <col min="5" max="5" width="19.7109375" style="9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94" t="s">
        <v>398</v>
      </c>
      <c r="B1" s="112"/>
      <c r="G1" s="224"/>
    </row>
    <row r="2" spans="1:15" ht="16.5" thickTop="1" thickBot="1" x14ac:dyDescent="0.3">
      <c r="A2" s="166" t="s">
        <v>3</v>
      </c>
      <c r="B2" s="114">
        <v>140000</v>
      </c>
      <c r="G2" s="224"/>
    </row>
    <row r="3" spans="1:15" ht="26.25" customHeight="1" thickTop="1" thickBot="1" x14ac:dyDescent="0.3">
      <c r="G3" s="225"/>
    </row>
    <row r="4" spans="1:15" s="95" customFormat="1" ht="31.5" thickTop="1" thickBot="1" x14ac:dyDescent="0.3">
      <c r="A4" s="128" t="s">
        <v>6</v>
      </c>
      <c r="B4" s="129" t="s">
        <v>11</v>
      </c>
      <c r="C4" s="129" t="s">
        <v>16</v>
      </c>
      <c r="D4" s="130" t="s">
        <v>10</v>
      </c>
      <c r="E4" s="129" t="s">
        <v>7</v>
      </c>
      <c r="F4" s="129" t="s">
        <v>12</v>
      </c>
      <c r="G4" s="116" t="s">
        <v>256</v>
      </c>
      <c r="H4"/>
      <c r="I4"/>
      <c r="J4"/>
      <c r="K4"/>
      <c r="L4"/>
      <c r="M4"/>
      <c r="N4"/>
      <c r="O4"/>
    </row>
    <row r="5" spans="1:15" s="111" customFormat="1" ht="120.75" thickTop="1" x14ac:dyDescent="0.25">
      <c r="A5" s="117" t="s">
        <v>283</v>
      </c>
      <c r="B5" s="118" t="s">
        <v>394</v>
      </c>
      <c r="C5" s="118" t="s">
        <v>439</v>
      </c>
      <c r="D5" s="119">
        <v>42933</v>
      </c>
      <c r="E5" s="118">
        <v>12</v>
      </c>
      <c r="F5" s="118">
        <v>12</v>
      </c>
      <c r="G5" s="120">
        <v>1595.76</v>
      </c>
      <c r="H5"/>
      <c r="I5"/>
      <c r="J5"/>
      <c r="K5"/>
      <c r="L5"/>
      <c r="M5"/>
      <c r="N5"/>
      <c r="O5"/>
    </row>
    <row r="6" spans="1:15" s="111" customFormat="1" ht="30" x14ac:dyDescent="0.25">
      <c r="A6" s="117" t="s">
        <v>288</v>
      </c>
      <c r="B6" s="118" t="s">
        <v>388</v>
      </c>
      <c r="C6" s="118" t="s">
        <v>439</v>
      </c>
      <c r="D6" s="119">
        <v>42933</v>
      </c>
      <c r="E6" s="118">
        <v>12</v>
      </c>
      <c r="F6" s="118">
        <v>12</v>
      </c>
      <c r="G6" s="121">
        <v>1169.52</v>
      </c>
      <c r="H6"/>
      <c r="I6"/>
      <c r="J6"/>
      <c r="K6"/>
      <c r="L6"/>
      <c r="M6"/>
      <c r="N6"/>
      <c r="O6"/>
    </row>
    <row r="7" spans="1:15" s="111" customFormat="1" ht="75" x14ac:dyDescent="0.25">
      <c r="A7" s="117" t="s">
        <v>349</v>
      </c>
      <c r="B7" s="118" t="s">
        <v>391</v>
      </c>
      <c r="C7" s="118" t="s">
        <v>439</v>
      </c>
      <c r="D7" s="119">
        <v>42933</v>
      </c>
      <c r="E7" s="118">
        <v>1</v>
      </c>
      <c r="F7" s="118">
        <v>1</v>
      </c>
      <c r="G7" s="121">
        <v>272.98</v>
      </c>
      <c r="H7"/>
      <c r="I7"/>
      <c r="J7"/>
      <c r="K7"/>
      <c r="L7"/>
      <c r="M7"/>
      <c r="N7"/>
      <c r="O7"/>
    </row>
    <row r="8" spans="1:15" s="125" customFormat="1" ht="30" x14ac:dyDescent="0.25">
      <c r="A8" s="117" t="s">
        <v>277</v>
      </c>
      <c r="B8" s="118" t="s">
        <v>393</v>
      </c>
      <c r="C8" s="118" t="s">
        <v>439</v>
      </c>
      <c r="D8" s="119">
        <v>42933</v>
      </c>
      <c r="E8" s="118">
        <v>12</v>
      </c>
      <c r="F8" s="118">
        <v>12</v>
      </c>
      <c r="G8" s="121">
        <v>334.68</v>
      </c>
      <c r="H8"/>
      <c r="I8"/>
      <c r="J8"/>
      <c r="K8"/>
      <c r="L8"/>
      <c r="M8"/>
      <c r="N8"/>
      <c r="O8"/>
    </row>
    <row r="9" spans="1:15" s="125" customFormat="1" ht="45" x14ac:dyDescent="0.25">
      <c r="A9" s="117" t="s">
        <v>297</v>
      </c>
      <c r="B9" s="118" t="s">
        <v>393</v>
      </c>
      <c r="C9" s="118" t="s">
        <v>439</v>
      </c>
      <c r="D9" s="119">
        <v>42933</v>
      </c>
      <c r="E9" s="118">
        <v>12</v>
      </c>
      <c r="F9" s="118">
        <v>12</v>
      </c>
      <c r="G9" s="121">
        <v>1500</v>
      </c>
      <c r="H9"/>
      <c r="I9"/>
      <c r="J9"/>
      <c r="K9"/>
      <c r="L9"/>
      <c r="M9"/>
      <c r="N9"/>
      <c r="O9"/>
    </row>
    <row r="10" spans="1:15" s="126" customFormat="1" ht="30.75" thickBot="1" x14ac:dyDescent="0.3">
      <c r="A10" s="117" t="s">
        <v>298</v>
      </c>
      <c r="B10" s="118" t="s">
        <v>393</v>
      </c>
      <c r="C10" s="118" t="s">
        <v>439</v>
      </c>
      <c r="D10" s="119">
        <v>42933</v>
      </c>
      <c r="E10" s="118">
        <v>12</v>
      </c>
      <c r="F10" s="118">
        <v>12</v>
      </c>
      <c r="G10" s="121">
        <v>790.80000000000007</v>
      </c>
      <c r="H10"/>
      <c r="I10"/>
      <c r="J10"/>
      <c r="K10"/>
      <c r="L10"/>
      <c r="M10"/>
      <c r="N10"/>
      <c r="O10"/>
    </row>
    <row r="11" spans="1:15" ht="16.5" thickTop="1" thickBot="1" x14ac:dyDescent="0.3">
      <c r="A11" s="122" t="s">
        <v>249</v>
      </c>
      <c r="B11" s="97"/>
      <c r="C11" s="97"/>
      <c r="D11" s="97"/>
      <c r="E11" s="97"/>
      <c r="F11" s="123"/>
      <c r="G11" s="124">
        <v>5663.74</v>
      </c>
    </row>
    <row r="12" spans="1:15" ht="15.75" thickTop="1" x14ac:dyDescent="0.25">
      <c r="B12"/>
      <c r="C12"/>
      <c r="D12"/>
      <c r="E12"/>
    </row>
    <row r="13" spans="1:15" ht="15.75" thickTop="1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29lXSRb2iTd1OMhvE4HMjuVW8N0VLhSnq6nkjBVrK136zfgq02luk59LldvMgJEVjzfMYxpin5UxWJNN2PzhWA==" saltValue="pYaqvqEI7mIjV4FMORGiH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theme="0"/>
  </sheetPr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115" customWidth="1"/>
    <col min="3" max="3" width="29.28515625" style="113" customWidth="1"/>
    <col min="4" max="4" width="14.7109375" style="96" customWidth="1"/>
    <col min="5" max="5" width="19.7109375" style="9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94" t="s">
        <v>399</v>
      </c>
      <c r="B1" s="112"/>
      <c r="G1" s="224"/>
    </row>
    <row r="2" spans="1:15" ht="16.5" thickTop="1" thickBot="1" x14ac:dyDescent="0.3">
      <c r="A2" s="166" t="s">
        <v>3</v>
      </c>
      <c r="B2" s="114">
        <v>140530</v>
      </c>
      <c r="G2" s="224"/>
    </row>
    <row r="3" spans="1:15" ht="26.25" customHeight="1" thickTop="1" thickBot="1" x14ac:dyDescent="0.3">
      <c r="G3" s="225"/>
    </row>
    <row r="4" spans="1:15" s="95" customFormat="1" ht="31.5" thickTop="1" thickBot="1" x14ac:dyDescent="0.3">
      <c r="A4" s="128" t="s">
        <v>6</v>
      </c>
      <c r="B4" s="129" t="s">
        <v>11</v>
      </c>
      <c r="C4" s="129" t="s">
        <v>16</v>
      </c>
      <c r="D4" s="130" t="s">
        <v>10</v>
      </c>
      <c r="E4" s="129" t="s">
        <v>7</v>
      </c>
      <c r="F4" s="129" t="s">
        <v>12</v>
      </c>
      <c r="G4" s="116" t="s">
        <v>256</v>
      </c>
      <c r="H4"/>
      <c r="I4"/>
      <c r="J4"/>
      <c r="K4"/>
      <c r="L4"/>
      <c r="M4"/>
      <c r="N4"/>
      <c r="O4"/>
    </row>
    <row r="5" spans="1:15" s="111" customFormat="1" ht="45.75" thickTop="1" x14ac:dyDescent="0.25">
      <c r="A5" s="117" t="s">
        <v>292</v>
      </c>
      <c r="B5" s="118" t="s">
        <v>394</v>
      </c>
      <c r="C5" s="118" t="s">
        <v>439</v>
      </c>
      <c r="D5" s="119">
        <v>42933</v>
      </c>
      <c r="E5" s="118">
        <v>3</v>
      </c>
      <c r="F5" s="118">
        <v>3</v>
      </c>
      <c r="G5" s="120">
        <v>3.3000000000000003</v>
      </c>
      <c r="H5"/>
      <c r="I5"/>
      <c r="J5"/>
      <c r="K5"/>
      <c r="L5"/>
      <c r="M5"/>
      <c r="N5"/>
      <c r="O5"/>
    </row>
    <row r="6" spans="1:15" s="111" customFormat="1" ht="60" x14ac:dyDescent="0.25">
      <c r="A6" s="117" t="s">
        <v>359</v>
      </c>
      <c r="B6" s="118" t="s">
        <v>394</v>
      </c>
      <c r="C6" s="118" t="s">
        <v>439</v>
      </c>
      <c r="D6" s="119">
        <v>42933</v>
      </c>
      <c r="E6" s="118">
        <v>4</v>
      </c>
      <c r="F6" s="118">
        <v>4</v>
      </c>
      <c r="G6" s="121">
        <v>186.52</v>
      </c>
      <c r="H6"/>
      <c r="I6"/>
      <c r="J6"/>
      <c r="K6"/>
      <c r="L6"/>
      <c r="M6"/>
      <c r="N6"/>
      <c r="O6"/>
    </row>
    <row r="7" spans="1:15" s="111" customFormat="1" ht="60" x14ac:dyDescent="0.25">
      <c r="A7" s="117" t="s">
        <v>361</v>
      </c>
      <c r="B7" s="118" t="s">
        <v>394</v>
      </c>
      <c r="C7" s="118" t="s">
        <v>439</v>
      </c>
      <c r="D7" s="119">
        <v>42933</v>
      </c>
      <c r="E7" s="118">
        <v>4</v>
      </c>
      <c r="F7" s="118">
        <v>4</v>
      </c>
      <c r="G7" s="121">
        <v>99</v>
      </c>
      <c r="H7"/>
      <c r="I7"/>
      <c r="J7"/>
      <c r="K7"/>
      <c r="L7"/>
      <c r="M7"/>
      <c r="N7"/>
      <c r="O7"/>
    </row>
    <row r="8" spans="1:15" s="125" customFormat="1" ht="60" x14ac:dyDescent="0.25">
      <c r="A8" s="117" t="s">
        <v>362</v>
      </c>
      <c r="B8" s="118" t="s">
        <v>394</v>
      </c>
      <c r="C8" s="118" t="s">
        <v>439</v>
      </c>
      <c r="D8" s="119">
        <v>42933</v>
      </c>
      <c r="E8" s="118">
        <v>4</v>
      </c>
      <c r="F8" s="118">
        <v>4</v>
      </c>
      <c r="G8" s="121">
        <v>187.48</v>
      </c>
      <c r="H8"/>
      <c r="I8"/>
      <c r="J8"/>
      <c r="K8"/>
      <c r="L8"/>
      <c r="M8"/>
      <c r="N8"/>
      <c r="O8"/>
    </row>
    <row r="9" spans="1:15" s="125" customFormat="1" ht="60" x14ac:dyDescent="0.25">
      <c r="A9" s="117" t="s">
        <v>367</v>
      </c>
      <c r="B9" s="118" t="s">
        <v>394</v>
      </c>
      <c r="C9" s="118" t="s">
        <v>439</v>
      </c>
      <c r="D9" s="119">
        <v>42933</v>
      </c>
      <c r="E9" s="118">
        <v>4</v>
      </c>
      <c r="F9" s="118">
        <v>4</v>
      </c>
      <c r="G9" s="121">
        <v>99</v>
      </c>
      <c r="H9"/>
      <c r="I9"/>
      <c r="J9"/>
      <c r="K9"/>
      <c r="L9"/>
      <c r="M9"/>
      <c r="N9"/>
      <c r="O9"/>
    </row>
    <row r="10" spans="1:15" s="126" customFormat="1" ht="60" x14ac:dyDescent="0.25">
      <c r="A10" s="117" t="s">
        <v>354</v>
      </c>
      <c r="B10" s="118" t="s">
        <v>388</v>
      </c>
      <c r="C10" s="118" t="s">
        <v>439</v>
      </c>
      <c r="D10" s="119">
        <v>42933</v>
      </c>
      <c r="E10" s="118">
        <v>4</v>
      </c>
      <c r="F10" s="118">
        <v>4</v>
      </c>
      <c r="G10" s="121">
        <v>75.56</v>
      </c>
      <c r="H10"/>
      <c r="I10"/>
      <c r="J10"/>
      <c r="K10"/>
      <c r="L10"/>
      <c r="M10"/>
      <c r="N10"/>
      <c r="O10"/>
    </row>
    <row r="11" spans="1:15" ht="60" x14ac:dyDescent="0.25">
      <c r="A11" s="117" t="s">
        <v>355</v>
      </c>
      <c r="B11" s="118" t="s">
        <v>388</v>
      </c>
      <c r="C11" s="118" t="s">
        <v>439</v>
      </c>
      <c r="D11" s="119">
        <v>42933</v>
      </c>
      <c r="E11" s="118">
        <v>4</v>
      </c>
      <c r="F11" s="118">
        <v>4</v>
      </c>
      <c r="G11" s="121">
        <v>65.8</v>
      </c>
    </row>
    <row r="12" spans="1:15" ht="60" x14ac:dyDescent="0.25">
      <c r="A12" s="117" t="s">
        <v>356</v>
      </c>
      <c r="B12" s="118" t="s">
        <v>388</v>
      </c>
      <c r="C12" s="118" t="s">
        <v>439</v>
      </c>
      <c r="D12" s="119">
        <v>42933</v>
      </c>
      <c r="E12" s="118">
        <v>8</v>
      </c>
      <c r="F12" s="118">
        <v>8</v>
      </c>
      <c r="G12" s="121">
        <v>160</v>
      </c>
    </row>
    <row r="13" spans="1:15" ht="60" x14ac:dyDescent="0.25">
      <c r="A13" s="117" t="s">
        <v>357</v>
      </c>
      <c r="B13" s="118" t="s">
        <v>388</v>
      </c>
      <c r="C13" s="118" t="s">
        <v>439</v>
      </c>
      <c r="D13" s="119">
        <v>42933</v>
      </c>
      <c r="E13" s="118">
        <v>4</v>
      </c>
      <c r="F13" s="118">
        <v>4</v>
      </c>
      <c r="G13" s="121">
        <v>80</v>
      </c>
    </row>
    <row r="14" spans="1:15" ht="30" x14ac:dyDescent="0.25">
      <c r="A14" s="117" t="s">
        <v>306</v>
      </c>
      <c r="B14" s="118" t="s">
        <v>393</v>
      </c>
      <c r="C14" s="118" t="s">
        <v>439</v>
      </c>
      <c r="D14" s="119">
        <v>42933</v>
      </c>
      <c r="E14" s="118">
        <v>4</v>
      </c>
      <c r="F14" s="118">
        <v>4</v>
      </c>
      <c r="G14" s="121">
        <v>27.96</v>
      </c>
    </row>
    <row r="15" spans="1:15" x14ac:dyDescent="0.25">
      <c r="A15" s="117" t="s">
        <v>278</v>
      </c>
      <c r="B15" s="118" t="s">
        <v>388</v>
      </c>
      <c r="C15" s="118" t="s">
        <v>439</v>
      </c>
      <c r="D15" s="119">
        <v>42933</v>
      </c>
      <c r="E15" s="118">
        <v>1</v>
      </c>
      <c r="F15" s="118">
        <v>1</v>
      </c>
      <c r="G15" s="121">
        <v>48.93</v>
      </c>
    </row>
    <row r="16" spans="1:15" ht="75" x14ac:dyDescent="0.25">
      <c r="A16" s="117" t="s">
        <v>337</v>
      </c>
      <c r="B16" s="118" t="s">
        <v>388</v>
      </c>
      <c r="C16" s="118" t="s">
        <v>439</v>
      </c>
      <c r="D16" s="119">
        <v>42933</v>
      </c>
      <c r="E16" s="118">
        <v>13</v>
      </c>
      <c r="F16" s="118">
        <v>13</v>
      </c>
      <c r="G16" s="121">
        <v>70.59</v>
      </c>
    </row>
    <row r="17" spans="1:7" x14ac:dyDescent="0.25">
      <c r="A17" s="117" t="s">
        <v>353</v>
      </c>
      <c r="B17" s="118" t="s">
        <v>388</v>
      </c>
      <c r="C17" s="118" t="s">
        <v>439</v>
      </c>
      <c r="D17" s="119">
        <v>42933</v>
      </c>
      <c r="E17" s="118">
        <v>5</v>
      </c>
      <c r="F17" s="118">
        <v>5</v>
      </c>
      <c r="G17" s="121">
        <v>82.35</v>
      </c>
    </row>
    <row r="18" spans="1:7" x14ac:dyDescent="0.25">
      <c r="A18" s="117" t="s">
        <v>346</v>
      </c>
      <c r="B18" s="118" t="s">
        <v>393</v>
      </c>
      <c r="C18" s="118" t="s">
        <v>439</v>
      </c>
      <c r="D18" s="119">
        <v>42933</v>
      </c>
      <c r="E18" s="118">
        <v>5</v>
      </c>
      <c r="F18" s="118">
        <v>5</v>
      </c>
      <c r="G18" s="121">
        <v>30.7</v>
      </c>
    </row>
    <row r="19" spans="1:7" ht="15.75" thickBot="1" x14ac:dyDescent="0.3">
      <c r="A19" s="117" t="s">
        <v>351</v>
      </c>
      <c r="B19" s="118" t="s">
        <v>393</v>
      </c>
      <c r="C19" s="118" t="s">
        <v>439</v>
      </c>
      <c r="D19" s="119">
        <v>42933</v>
      </c>
      <c r="E19" s="118">
        <v>24</v>
      </c>
      <c r="F19" s="118">
        <v>24</v>
      </c>
      <c r="G19" s="121">
        <v>654.96</v>
      </c>
    </row>
    <row r="20" spans="1:7" ht="16.5" thickTop="1" thickBot="1" x14ac:dyDescent="0.3">
      <c r="A20" s="122" t="s">
        <v>249</v>
      </c>
      <c r="B20" s="97"/>
      <c r="C20" s="97"/>
      <c r="D20" s="97"/>
      <c r="E20" s="97"/>
      <c r="F20" s="123"/>
      <c r="G20" s="124">
        <v>1872.15</v>
      </c>
    </row>
    <row r="21" spans="1:7" ht="15.75" thickTop="1" x14ac:dyDescent="0.25">
      <c r="B21"/>
      <c r="C21"/>
      <c r="D21"/>
      <c r="E21"/>
    </row>
    <row r="22" spans="1:7" x14ac:dyDescent="0.25">
      <c r="B22"/>
      <c r="C22"/>
      <c r="D22"/>
      <c r="E22"/>
    </row>
    <row r="23" spans="1:7" x14ac:dyDescent="0.25">
      <c r="B23"/>
      <c r="C23"/>
      <c r="D23"/>
      <c r="E23"/>
    </row>
    <row r="24" spans="1:7" x14ac:dyDescent="0.25">
      <c r="B24"/>
      <c r="C24"/>
      <c r="D24"/>
      <c r="E24"/>
    </row>
    <row r="25" spans="1:7" x14ac:dyDescent="0.25">
      <c r="B25"/>
      <c r="C25"/>
      <c r="D25"/>
      <c r="E25"/>
    </row>
    <row r="26" spans="1:7" x14ac:dyDescent="0.25">
      <c r="B26"/>
      <c r="C26"/>
      <c r="D26"/>
      <c r="E26"/>
    </row>
    <row r="27" spans="1:7" x14ac:dyDescent="0.25">
      <c r="B27"/>
      <c r="C27"/>
      <c r="D27"/>
      <c r="E27"/>
    </row>
    <row r="28" spans="1:7" x14ac:dyDescent="0.25">
      <c r="B28"/>
      <c r="C28"/>
      <c r="D28"/>
      <c r="E28"/>
    </row>
    <row r="29" spans="1:7" x14ac:dyDescent="0.25">
      <c r="B29"/>
      <c r="C29"/>
      <c r="D29"/>
      <c r="E29"/>
    </row>
    <row r="30" spans="1:7" x14ac:dyDescent="0.25">
      <c r="B30"/>
      <c r="C30"/>
      <c r="D30"/>
      <c r="E30"/>
    </row>
    <row r="31" spans="1:7" x14ac:dyDescent="0.25">
      <c r="B31"/>
      <c r="C31"/>
      <c r="D31"/>
      <c r="E31"/>
    </row>
    <row r="32" spans="1:7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iCAUSKzSwH5vjWHdJEA6XQTPmsEI4Rcg1j3bE43jATpi5pdYK++LxtBxmE2QyiiZjlAkmYe9riaOiKp/NZj7tg==" saltValue="MpAzIMDeEbc/e9qcs36PE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32</vt:i4>
      </vt:variant>
      <vt:variant>
        <vt:lpstr>Intervalos nomeados</vt:lpstr>
      </vt:variant>
      <vt:variant>
        <vt:i4>1</vt:i4>
      </vt:variant>
    </vt:vector>
  </HeadingPairs>
  <TitlesOfParts>
    <vt:vector size="33" baseType="lpstr">
      <vt:lpstr>Plan2</vt:lpstr>
      <vt:lpstr>2017</vt:lpstr>
      <vt:lpstr>MENU</vt:lpstr>
      <vt:lpstr>100.070</vt:lpstr>
      <vt:lpstr>100.100</vt:lpstr>
      <vt:lpstr>100.600</vt:lpstr>
      <vt:lpstr>130.000</vt:lpstr>
      <vt:lpstr>140.000</vt:lpstr>
      <vt:lpstr>140.530</vt:lpstr>
      <vt:lpstr>150.000</vt:lpstr>
      <vt:lpstr>150.080</vt:lpstr>
      <vt:lpstr>150.100</vt:lpstr>
      <vt:lpstr>150.200</vt:lpstr>
      <vt:lpstr>150.300</vt:lpstr>
      <vt:lpstr>160.010</vt:lpstr>
      <vt:lpstr>160.101</vt:lpstr>
      <vt:lpstr>170.000</vt:lpstr>
      <vt:lpstr>180.000</vt:lpstr>
      <vt:lpstr>210.031</vt:lpstr>
      <vt:lpstr>220.200</vt:lpstr>
      <vt:lpstr>220.500</vt:lpstr>
      <vt:lpstr>230.300</vt:lpstr>
      <vt:lpstr>240.000</vt:lpstr>
      <vt:lpstr>250.000</vt:lpstr>
      <vt:lpstr>250.020</vt:lpstr>
      <vt:lpstr>260.200</vt:lpstr>
      <vt:lpstr>270.100</vt:lpstr>
      <vt:lpstr>280.000</vt:lpstr>
      <vt:lpstr>280.300</vt:lpstr>
      <vt:lpstr>290.000</vt:lpstr>
      <vt:lpstr>400.000</vt:lpstr>
      <vt:lpstr>600.000</vt:lpstr>
      <vt:lpstr>'2017'!Area_de_impressao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LUCÉLIA</dc:creator>
  <cp:lastModifiedBy>orijhanses</cp:lastModifiedBy>
  <cp:lastPrinted>2016-05-09T12:14:31Z</cp:lastPrinted>
  <dcterms:created xsi:type="dcterms:W3CDTF">2016-03-18T12:19:18Z</dcterms:created>
  <dcterms:modified xsi:type="dcterms:W3CDTF">2019-06-17T13:04:01Z</dcterms:modified>
</cp:coreProperties>
</file>